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 2021\IKK\2024\PRINT\"/>
    </mc:Choice>
  </mc:AlternateContent>
  <bookViews>
    <workbookView xWindow="240" yWindow="60" windowWidth="20052" windowHeight="7956" activeTab="1"/>
  </bookViews>
  <sheets>
    <sheet name="Irigasi Kewenangan" sheetId="5" r:id="rId1"/>
    <sheet name="dalam kondisi baik" sheetId="4" r:id="rId2"/>
    <sheet name="Sheet1" sheetId="7" r:id="rId3"/>
    <sheet name="Irigasi Kewenangan (2)" sheetId="6" r:id="rId4"/>
  </sheets>
  <definedNames>
    <definedName name="_xlnm.Print_Area" localSheetId="1">'dalam kondisi baik'!$A$1:$H$66</definedName>
    <definedName name="_xlnm.Print_Area" localSheetId="0">'Irigasi Kewenangan'!$A$1:$E$93</definedName>
    <definedName name="_xlnm.Print_Area" localSheetId="3">'Irigasi Kewenangan (2)'!$A$1:$E$93</definedName>
  </definedNames>
  <calcPr calcId="152511"/>
</workbook>
</file>

<file path=xl/calcChain.xml><?xml version="1.0" encoding="utf-8"?>
<calcChain xmlns="http://schemas.openxmlformats.org/spreadsheetml/2006/main">
  <c r="G50" i="4" l="1"/>
  <c r="L38" i="7"/>
  <c r="I44" i="4"/>
  <c r="I43" i="4"/>
  <c r="M37" i="7"/>
  <c r="H50" i="4" l="1"/>
  <c r="F79" i="6" l="1"/>
  <c r="F11" i="6"/>
  <c r="F78" i="6"/>
  <c r="F59" i="6"/>
  <c r="F56" i="6"/>
  <c r="F42" i="6"/>
  <c r="F38" i="6"/>
  <c r="F20" i="6"/>
  <c r="F15" i="6"/>
  <c r="D81" i="6"/>
  <c r="D81" i="5" l="1"/>
  <c r="M58" i="4" l="1"/>
  <c r="M57" i="4"/>
  <c r="M39" i="4"/>
  <c r="M50" i="4" s="1"/>
  <c r="M51" i="4" s="1"/>
  <c r="J50" i="4"/>
  <c r="J5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K51" i="4" l="1"/>
  <c r="K53" i="4" s="1"/>
  <c r="K55" i="4" s="1"/>
  <c r="J39" i="4"/>
</calcChain>
</file>

<file path=xl/sharedStrings.xml><?xml version="1.0" encoding="utf-8"?>
<sst xmlns="http://schemas.openxmlformats.org/spreadsheetml/2006/main" count="522" uniqueCount="160">
  <si>
    <t>KABUPATEN BOLAANG MONGONDOW</t>
  </si>
  <si>
    <t>NO</t>
  </si>
  <si>
    <t>LOKASI DAN</t>
  </si>
  <si>
    <t>LOKASI</t>
  </si>
  <si>
    <t xml:space="preserve">LUAS </t>
  </si>
  <si>
    <t xml:space="preserve">PANJANG </t>
  </si>
  <si>
    <t xml:space="preserve">NAMA DAERAH </t>
  </si>
  <si>
    <t>RENCANA</t>
  </si>
  <si>
    <t>SALURAN</t>
  </si>
  <si>
    <t>IRIGASI</t>
  </si>
  <si>
    <t>(HA)</t>
  </si>
  <si>
    <t>(M)</t>
  </si>
  <si>
    <t>2</t>
  </si>
  <si>
    <t>3</t>
  </si>
  <si>
    <t>4</t>
  </si>
  <si>
    <t>8</t>
  </si>
  <si>
    <t xml:space="preserve">D.I. Bongkudu </t>
  </si>
  <si>
    <t>Kec. Bolaang Timur Desa Bantik</t>
  </si>
  <si>
    <t>D.I. Ambang</t>
  </si>
  <si>
    <t>Kec. Bolaang Timur Desa Bolaang</t>
  </si>
  <si>
    <t>D.I. Inaria</t>
  </si>
  <si>
    <t>D.I. Tadoy</t>
  </si>
  <si>
    <t>Kec. Bolaang Timur Tadoy</t>
  </si>
  <si>
    <t>D.I. Langagon</t>
  </si>
  <si>
    <t>Kec. Bolaang Langagon</t>
  </si>
  <si>
    <t>D.I. Sikala Solimandungan</t>
  </si>
  <si>
    <t>Kec. Bolaang Desa Solimandungan I</t>
  </si>
  <si>
    <t>D.I. Dominsil</t>
  </si>
  <si>
    <t>Kec. Sangtombolang Desa Domisil</t>
  </si>
  <si>
    <t>D.I. Tungoi I - II</t>
  </si>
  <si>
    <t>Kec. Lolayan Desa Tungoi I, Tungoi II</t>
  </si>
  <si>
    <t>D.I. Sikala I - II</t>
  </si>
  <si>
    <t>Kec. Lolayan Desa Lolayan</t>
  </si>
  <si>
    <t>D.I. Mosinggogoi I - II</t>
  </si>
  <si>
    <t>Kec. Lolayan Desa Bakan</t>
  </si>
  <si>
    <t>Kec. Lolayan Desa Mopusi</t>
  </si>
  <si>
    <t>D.I. Bakan</t>
  </si>
  <si>
    <t>Kec. Lolayan Dasa Bakan</t>
  </si>
  <si>
    <t>D.I. Dololok</t>
  </si>
  <si>
    <t>Kec. Lolayan Desa Tapa'aog</t>
  </si>
  <si>
    <t>D.I. Mengkang I-II / Molobayan</t>
  </si>
  <si>
    <t>Kec. Lolayan Desa Mengkang</t>
  </si>
  <si>
    <t>D.I. Boyaya</t>
  </si>
  <si>
    <t>D.I. Londoyan / Mobalang</t>
  </si>
  <si>
    <t>D.I. Palow</t>
  </si>
  <si>
    <t>D.I. Lunggunon</t>
  </si>
  <si>
    <t>Kec. Lolayan Desa Tanoyan Utara</t>
  </si>
  <si>
    <t>D.I. Moayop</t>
  </si>
  <si>
    <t>Kec. Lolayan Desa Matali Baru</t>
  </si>
  <si>
    <t>D.I. Boyobang I - II</t>
  </si>
  <si>
    <t>Kec. Lolayan Molayak</t>
  </si>
  <si>
    <t>D.I. Molayak</t>
  </si>
  <si>
    <t>D.I  Taingkuku</t>
  </si>
  <si>
    <t>D.I. Toruakat</t>
  </si>
  <si>
    <t>Kec. Dumoga Desa Toruakat</t>
  </si>
  <si>
    <t>D.I. Ikolawag</t>
  </si>
  <si>
    <t>Kec. Dumoga Desa Pusian Selatan</t>
  </si>
  <si>
    <t>D.I. Butuk</t>
  </si>
  <si>
    <t>D.I. Mongkolibat</t>
  </si>
  <si>
    <t>D.I. Kabutan</t>
  </si>
  <si>
    <t>Kec. Dumoga Desa Pusian Barat</t>
  </si>
  <si>
    <t>D.I. Mogolitas</t>
  </si>
  <si>
    <t>D.I. Diat</t>
  </si>
  <si>
    <t xml:space="preserve">Kec. Dumoga Desa Pusian </t>
  </si>
  <si>
    <t>D.I. Siku-sikuan</t>
  </si>
  <si>
    <t>Kec. Dumoga Barat Desa Uuwan</t>
  </si>
  <si>
    <t>D.I. Nonapan</t>
  </si>
  <si>
    <t>Kec. Poigar Desa Wineru</t>
  </si>
  <si>
    <t>JUMLAH TOTAL DAERAH IRIGASI</t>
  </si>
  <si>
    <t>Mengetahui</t>
  </si>
  <si>
    <t>KAB. BOLAANG MONGONDOW</t>
  </si>
  <si>
    <t>pl</t>
  </si>
  <si>
    <t>LUAS DAERAH IRIGASI DALAM KONDISI BAIK</t>
  </si>
  <si>
    <t>PEMERINTAH KABUPATEN BOLAANG MONGONDOW</t>
  </si>
  <si>
    <t>DINAS PU DAN PENATAAN RUANG</t>
  </si>
  <si>
    <t xml:space="preserve">Jln. Trans Sulawesi, Ds. Lalow – Kecamatan Lolak </t>
  </si>
  <si>
    <t xml:space="preserve">lolayan </t>
  </si>
  <si>
    <t>tanoyan</t>
  </si>
  <si>
    <t>D.I. Tanoyan</t>
  </si>
  <si>
    <t>Kec. Lolayan Desa Mopusi, Matali Baru</t>
  </si>
  <si>
    <t>D.I. Lubuk</t>
  </si>
  <si>
    <t>Desa Mariri Baru Kec. Poigar</t>
  </si>
  <si>
    <t>D.I. Muntoi</t>
  </si>
  <si>
    <t>Kec. Passi Barat Desa Muntoi</t>
  </si>
  <si>
    <t>D.I. Potaai Nonapan</t>
  </si>
  <si>
    <t>Desa Nonapan Kec. Poigar</t>
  </si>
  <si>
    <t>D.I. Lolayan</t>
  </si>
  <si>
    <t>Desa Llolayan Kec. Lolayan</t>
  </si>
  <si>
    <t>DAERAH IRIGASI KEWENAGAN KABUPATEN</t>
  </si>
  <si>
    <t>LUAS</t>
  </si>
  <si>
    <t>FUNGSI</t>
  </si>
  <si>
    <t>5</t>
  </si>
  <si>
    <t>D.I. Komangaan</t>
  </si>
  <si>
    <t>Kec. Bolaang Desa Komangaan</t>
  </si>
  <si>
    <t>D.I. Mendeng</t>
  </si>
  <si>
    <t>Kec. Bolaang Desa Bango Molunow</t>
  </si>
  <si>
    <t>D.I. Baki</t>
  </si>
  <si>
    <t>Kec. Bolaang Desa Bolaang</t>
  </si>
  <si>
    <t>D.I. Bolangat I</t>
  </si>
  <si>
    <t>Kec. Sangtombolang Desa Bolangat</t>
  </si>
  <si>
    <t>D.I. Otam</t>
  </si>
  <si>
    <t>Kec. Passi Barat Desa Otam</t>
  </si>
  <si>
    <t>D.I. Ikayang</t>
  </si>
  <si>
    <t>Kec. Passi Barat Desa Passi</t>
  </si>
  <si>
    <t>D.I. Dayanan Moanai</t>
  </si>
  <si>
    <t>Kec. Passi Timur Desa Manembo, Poopo</t>
  </si>
  <si>
    <t>D.I. Dayow Manembo</t>
  </si>
  <si>
    <t>Kec. Passi Timur Desa Poopo</t>
  </si>
  <si>
    <t>D.I. Dayow Poopo</t>
  </si>
  <si>
    <t>Kec. Passi Timur Desa Poopo, Siak</t>
  </si>
  <si>
    <t>D.I. Kinali</t>
  </si>
  <si>
    <t>Kec. Lolayan Desa Tanoyan Selatan, Tanoyan Utara</t>
  </si>
  <si>
    <t xml:space="preserve">D.I. Tanoyan </t>
  </si>
  <si>
    <t xml:space="preserve">D.I. Bombanon </t>
  </si>
  <si>
    <t>Kec. Lolayan Desa Bombanon</t>
  </si>
  <si>
    <t>D.I. Bolaang</t>
  </si>
  <si>
    <t>D.I. Tuyobong</t>
  </si>
  <si>
    <t>Kec. Lolayan Desa Mopait</t>
  </si>
  <si>
    <t>D.I. Matubing</t>
  </si>
  <si>
    <t>Kec. Lolayan Desa Tungoi I</t>
  </si>
  <si>
    <t>D.I. Sibatuon</t>
  </si>
  <si>
    <t>D.I. Mopait</t>
  </si>
  <si>
    <t>D.I. Sikopon</t>
  </si>
  <si>
    <t>Kec. Lolayan Desa Tungoi II</t>
  </si>
  <si>
    <t>D.I. Tapa Aog</t>
  </si>
  <si>
    <t>Kec. Lolayan Desa Tap'aog</t>
  </si>
  <si>
    <t>D.I. Moyogang I-II</t>
  </si>
  <si>
    <t>Kec. Lolayan Bubak</t>
  </si>
  <si>
    <t>D.I. Gilainan</t>
  </si>
  <si>
    <t>D.I. Keladi</t>
  </si>
  <si>
    <t>D.I. Tapabasa</t>
  </si>
  <si>
    <t>D.I. Yoyapon</t>
  </si>
  <si>
    <t>D.I. Modayag</t>
  </si>
  <si>
    <t>D.I. Amadokar</t>
  </si>
  <si>
    <t>D.I. Yobog</t>
  </si>
  <si>
    <t>D.I. Mundung</t>
  </si>
  <si>
    <t>D.I  Pinaingan</t>
  </si>
  <si>
    <t>D.I. Matubing Toruakat</t>
  </si>
  <si>
    <t>D.I. Siniung</t>
  </si>
  <si>
    <t>Kec. Dumoga Timur Desa Amerta Sari</t>
  </si>
  <si>
    <t>D.I. Werdhi Agung</t>
  </si>
  <si>
    <t>Kec. Dumoga Tengah Desa Werdhi Agung</t>
  </si>
  <si>
    <t>D.I. Kuaik</t>
  </si>
  <si>
    <t>D.I. Mopugad</t>
  </si>
  <si>
    <t>Kec. Dumoga Utara Desa Mopugad</t>
  </si>
  <si>
    <t>Kec. Poigar Desa Nonapan</t>
  </si>
  <si>
    <t>Kec. Poigar Desa Mariri Baru</t>
  </si>
  <si>
    <t>Daerah Irigasi Ponompiaan</t>
  </si>
  <si>
    <t>Masuk area D.I. Kosinggolan Kewenangan pusat</t>
  </si>
  <si>
    <t>Daerah Irigasi Tonom I - II</t>
  </si>
  <si>
    <t>KEPALA DINAS PU DAN PENATAAN RUANG</t>
  </si>
  <si>
    <t>Ir. CHANNY WAYONG, ME</t>
  </si>
  <si>
    <t>PEMBINA UTAMA MUDA</t>
  </si>
  <si>
    <t xml:space="preserve"> NIP. 19660331 199103 2 007</t>
  </si>
  <si>
    <t>Lolak, 29 Januari 2024</t>
  </si>
  <si>
    <t>SOEHENDRA HAMIN, ST, ME</t>
  </si>
  <si>
    <t>NIP. 19790515 200212 1 005</t>
  </si>
  <si>
    <t xml:space="preserve">             Mengetahui</t>
  </si>
  <si>
    <t xml:space="preserve"> NIP. 19790515 200212 1 005</t>
  </si>
  <si>
    <t>Lolak, 31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</si>
</sst>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6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/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2" borderId="7" xfId="0" quotePrefix="1" applyFont="1" applyFill="1" applyBorder="1" applyAlignment="1">
      <alignment horizontal="center"/>
    </xf>
    <xf numFmtId="0" fontId="3" fillId="2" borderId="8" xfId="0" quotePrefix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4" fillId="0" borderId="10" xfId="0" applyNumberFormat="1" applyFont="1" applyBorder="1"/>
    <xf numFmtId="164" fontId="4" fillId="0" borderId="10" xfId="1" applyNumberFormat="1" applyFont="1" applyBorder="1"/>
    <xf numFmtId="164" fontId="4" fillId="0" borderId="13" xfId="0" applyNumberFormat="1" applyFont="1" applyBorder="1"/>
    <xf numFmtId="164" fontId="4" fillId="0" borderId="13" xfId="1" applyNumberFormat="1" applyFont="1" applyBorder="1"/>
    <xf numFmtId="0" fontId="0" fillId="0" borderId="7" xfId="0" applyBorder="1" applyAlignment="1">
      <alignment horizontal="centerContinuous" vertical="center"/>
    </xf>
    <xf numFmtId="0" fontId="2" fillId="0" borderId="8" xfId="0" applyFont="1" applyFill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5" fillId="0" borderId="0" xfId="0" applyFont="1"/>
    <xf numFmtId="0" fontId="0" fillId="0" borderId="0" xfId="0" applyBorder="1" applyAlignment="1">
      <alignment horizontal="centerContinuous" vertical="center"/>
    </xf>
    <xf numFmtId="41" fontId="0" fillId="0" borderId="0" xfId="0" applyNumberFormat="1" applyBorder="1" applyAlignment="1">
      <alignment horizontal="right"/>
    </xf>
    <xf numFmtId="41" fontId="5" fillId="0" borderId="0" xfId="0" applyNumberFormat="1" applyFont="1" applyAlignment="1">
      <alignment horizontal="left"/>
    </xf>
    <xf numFmtId="0" fontId="4" fillId="0" borderId="12" xfId="0" applyFont="1" applyFill="1" applyBorder="1"/>
    <xf numFmtId="0" fontId="4" fillId="0" borderId="17" xfId="0" applyFont="1" applyFill="1" applyBorder="1"/>
    <xf numFmtId="0" fontId="4" fillId="0" borderId="14" xfId="0" applyFont="1" applyFill="1" applyBorder="1"/>
    <xf numFmtId="0" fontId="3" fillId="2" borderId="22" xfId="0" quotePrefix="1" applyFont="1" applyFill="1" applyBorder="1" applyAlignment="1">
      <alignment horizontal="center"/>
    </xf>
    <xf numFmtId="0" fontId="3" fillId="2" borderId="26" xfId="0" quotePrefix="1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8" xfId="0" applyFont="1" applyFill="1" applyBorder="1"/>
    <xf numFmtId="0" fontId="3" fillId="2" borderId="28" xfId="0" quotePrefix="1" applyFont="1" applyFill="1" applyBorder="1" applyAlignment="1">
      <alignment horizontal="center"/>
    </xf>
    <xf numFmtId="0" fontId="4" fillId="0" borderId="29" xfId="0" applyFont="1" applyFill="1" applyBorder="1"/>
    <xf numFmtId="164" fontId="4" fillId="0" borderId="10" xfId="1" applyNumberFormat="1" applyFont="1" applyFill="1" applyBorder="1"/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43" fontId="6" fillId="0" borderId="0" xfId="0" applyNumberFormat="1" applyFont="1" applyAlignment="1">
      <alignment horizontal="left"/>
    </xf>
    <xf numFmtId="43" fontId="6" fillId="0" borderId="0" xfId="0" applyNumberFormat="1" applyFont="1" applyAlignment="1"/>
    <xf numFmtId="0" fontId="6" fillId="0" borderId="0" xfId="0" applyFont="1"/>
    <xf numFmtId="0" fontId="0" fillId="0" borderId="15" xfId="0" applyFill="1" applyBorder="1" applyAlignment="1">
      <alignment horizontal="center"/>
    </xf>
    <xf numFmtId="43" fontId="0" fillId="0" borderId="0" xfId="0" applyNumberFormat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2" borderId="33" xfId="0" quotePrefix="1" applyFont="1" applyFill="1" applyBorder="1" applyAlignment="1">
      <alignment horizontal="center"/>
    </xf>
    <xf numFmtId="43" fontId="4" fillId="0" borderId="34" xfId="1" applyFont="1" applyBorder="1" applyAlignment="1">
      <alignment horizontal="right"/>
    </xf>
    <xf numFmtId="43" fontId="4" fillId="0" borderId="34" xfId="1" applyFont="1" applyBorder="1" applyAlignment="1">
      <alignment horizontal="center"/>
    </xf>
    <xf numFmtId="43" fontId="4" fillId="0" borderId="34" xfId="1" quotePrefix="1" applyFont="1" applyBorder="1" applyAlignment="1">
      <alignment horizontal="right"/>
    </xf>
    <xf numFmtId="43" fontId="4" fillId="0" borderId="34" xfId="1" applyFont="1" applyBorder="1"/>
    <xf numFmtId="43" fontId="4" fillId="0" borderId="35" xfId="1" applyFont="1" applyBorder="1" applyAlignment="1">
      <alignment horizontal="right"/>
    </xf>
    <xf numFmtId="43" fontId="4" fillId="0" borderId="35" xfId="1" quotePrefix="1" applyFont="1" applyBorder="1" applyAlignment="1">
      <alignment horizontal="right"/>
    </xf>
    <xf numFmtId="164" fontId="0" fillId="0" borderId="0" xfId="0" applyNumberFormat="1"/>
    <xf numFmtId="9" fontId="0" fillId="0" borderId="0" xfId="0" applyNumberFormat="1"/>
    <xf numFmtId="2" fontId="0" fillId="0" borderId="0" xfId="0" applyNumberFormat="1"/>
    <xf numFmtId="0" fontId="0" fillId="3" borderId="0" xfId="0" applyFill="1"/>
    <xf numFmtId="43" fontId="4" fillId="0" borderId="35" xfId="1" applyFont="1" applyBorder="1" applyAlignment="1">
      <alignment horizontal="center"/>
    </xf>
    <xf numFmtId="164" fontId="4" fillId="0" borderId="10" xfId="0" applyNumberFormat="1" applyFont="1" applyBorder="1" applyAlignment="1">
      <alignment vertical="center"/>
    </xf>
    <xf numFmtId="0" fontId="12" fillId="0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4" fillId="0" borderId="1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0" fillId="0" borderId="37" xfId="0" applyFill="1" applyBorder="1" applyAlignment="1">
      <alignment horizontal="center" vertical="center"/>
    </xf>
    <xf numFmtId="0" fontId="4" fillId="0" borderId="38" xfId="0" applyFont="1" applyFill="1" applyBorder="1"/>
    <xf numFmtId="164" fontId="4" fillId="0" borderId="38" xfId="0" applyNumberFormat="1" applyFont="1" applyBorder="1" applyAlignment="1">
      <alignment horizontal="center"/>
    </xf>
    <xf numFmtId="164" fontId="4" fillId="0" borderId="38" xfId="0" applyNumberFormat="1" applyFont="1" applyBorder="1"/>
    <xf numFmtId="0" fontId="0" fillId="0" borderId="10" xfId="0" applyFill="1" applyBorder="1" applyAlignment="1">
      <alignment horizontal="center" vertical="center"/>
    </xf>
    <xf numFmtId="0" fontId="4" fillId="0" borderId="10" xfId="0" applyFont="1" applyFill="1" applyBorder="1"/>
    <xf numFmtId="164" fontId="4" fillId="0" borderId="10" xfId="0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164" fontId="4" fillId="0" borderId="10" xfId="1" quotePrefix="1" applyNumberFormat="1" applyFont="1" applyBorder="1" applyAlignment="1">
      <alignment horizontal="right"/>
    </xf>
    <xf numFmtId="0" fontId="4" fillId="0" borderId="13" xfId="0" applyFont="1" applyFill="1" applyBorder="1"/>
    <xf numFmtId="164" fontId="4" fillId="0" borderId="13" xfId="0" applyNumberFormat="1" applyFont="1" applyBorder="1" applyAlignment="1">
      <alignment horizontal="center"/>
    </xf>
    <xf numFmtId="0" fontId="4" fillId="0" borderId="39" xfId="0" applyFont="1" applyFill="1" applyBorder="1"/>
    <xf numFmtId="164" fontId="4" fillId="0" borderId="39" xfId="0" applyNumberFormat="1" applyFont="1" applyBorder="1" applyAlignment="1">
      <alignment horizontal="center"/>
    </xf>
    <xf numFmtId="164" fontId="4" fillId="0" borderId="39" xfId="0" applyNumberFormat="1" applyFont="1" applyBorder="1"/>
    <xf numFmtId="164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/>
    <xf numFmtId="164" fontId="4" fillId="0" borderId="14" xfId="1" applyNumberFormat="1" applyFont="1" applyBorder="1" applyAlignment="1">
      <alignment horizontal="center"/>
    </xf>
    <xf numFmtId="164" fontId="4" fillId="0" borderId="14" xfId="1" applyNumberFormat="1" applyFont="1" applyFill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39" xfId="1" applyNumberFormat="1" applyFont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4" xfId="0" applyNumberFormat="1" applyFont="1" applyFill="1" applyBorder="1"/>
    <xf numFmtId="43" fontId="15" fillId="0" borderId="10" xfId="1" applyFont="1" applyFill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left" vertical="center" wrapText="1"/>
    </xf>
    <xf numFmtId="0" fontId="0" fillId="0" borderId="40" xfId="0" applyFill="1" applyBorder="1" applyAlignment="1">
      <alignment horizontal="center" vertical="center"/>
    </xf>
    <xf numFmtId="43" fontId="15" fillId="0" borderId="40" xfId="1" applyFont="1" applyFill="1" applyBorder="1" applyAlignment="1">
      <alignment horizontal="left" vertical="center" wrapText="1"/>
    </xf>
    <xf numFmtId="0" fontId="0" fillId="0" borderId="41" xfId="0" applyBorder="1"/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left" vertical="center" wrapText="1"/>
    </xf>
    <xf numFmtId="0" fontId="2" fillId="4" borderId="3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164" fontId="4" fillId="5" borderId="13" xfId="0" applyNumberFormat="1" applyFont="1" applyFill="1" applyBorder="1" applyAlignment="1">
      <alignment horizontal="center"/>
    </xf>
    <xf numFmtId="164" fontId="4" fillId="5" borderId="10" xfId="1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4" fillId="0" borderId="11" xfId="0" applyFont="1" applyFill="1" applyBorder="1"/>
    <xf numFmtId="0" fontId="4" fillId="0" borderId="24" xfId="0" applyFont="1" applyFill="1" applyBorder="1"/>
    <xf numFmtId="0" fontId="4" fillId="0" borderId="0" xfId="0" applyFont="1" applyFill="1" applyBorder="1"/>
    <xf numFmtId="164" fontId="4" fillId="0" borderId="4" xfId="1" applyNumberFormat="1" applyFont="1" applyBorder="1"/>
    <xf numFmtId="43" fontId="4" fillId="0" borderId="4" xfId="1" applyNumberFormat="1" applyFont="1" applyBorder="1"/>
    <xf numFmtId="43" fontId="4" fillId="0" borderId="10" xfId="1" applyFont="1" applyBorder="1" applyAlignment="1">
      <alignment horizontal="right"/>
    </xf>
    <xf numFmtId="164" fontId="4" fillId="6" borderId="10" xfId="1" applyNumberFormat="1" applyFont="1" applyFill="1" applyBorder="1" applyAlignment="1">
      <alignment horizontal="center"/>
    </xf>
    <xf numFmtId="164" fontId="4" fillId="6" borderId="10" xfId="0" applyNumberFormat="1" applyFont="1" applyFill="1" applyBorder="1" applyAlignment="1">
      <alignment horizontal="center"/>
    </xf>
    <xf numFmtId="164" fontId="4" fillId="6" borderId="13" xfId="0" applyNumberFormat="1" applyFont="1" applyFill="1" applyBorder="1" applyAlignment="1">
      <alignment horizontal="center"/>
    </xf>
    <xf numFmtId="164" fontId="4" fillId="6" borderId="39" xfId="0" applyNumberFormat="1" applyFont="1" applyFill="1" applyBorder="1" applyAlignment="1">
      <alignment horizontal="center"/>
    </xf>
    <xf numFmtId="164" fontId="4" fillId="6" borderId="14" xfId="1" applyNumberFormat="1" applyFont="1" applyFill="1" applyBorder="1" applyAlignment="1">
      <alignment horizontal="center"/>
    </xf>
    <xf numFmtId="164" fontId="4" fillId="6" borderId="13" xfId="1" applyNumberFormat="1" applyFont="1" applyFill="1" applyBorder="1" applyAlignment="1">
      <alignment horizontal="center"/>
    </xf>
    <xf numFmtId="164" fontId="4" fillId="6" borderId="39" xfId="1" applyNumberFormat="1" applyFont="1" applyFill="1" applyBorder="1" applyAlignment="1">
      <alignment horizontal="center"/>
    </xf>
    <xf numFmtId="164" fontId="4" fillId="6" borderId="4" xfId="1" applyNumberFormat="1" applyFont="1" applyFill="1" applyBorder="1" applyAlignment="1">
      <alignment horizontal="center"/>
    </xf>
    <xf numFmtId="164" fontId="2" fillId="0" borderId="8" xfId="0" applyNumberFormat="1" applyFont="1" applyBorder="1"/>
    <xf numFmtId="164" fontId="2" fillId="0" borderId="33" xfId="1" applyNumberFormat="1" applyFont="1" applyBorder="1"/>
    <xf numFmtId="43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3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3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12" fillId="6" borderId="15" xfId="0" applyFont="1" applyFill="1" applyBorder="1" applyAlignment="1">
      <alignment horizontal="center"/>
    </xf>
    <xf numFmtId="0" fontId="4" fillId="6" borderId="12" xfId="0" applyFont="1" applyFill="1" applyBorder="1"/>
    <xf numFmtId="0" fontId="4" fillId="6" borderId="16" xfId="0" applyFont="1" applyFill="1" applyBorder="1"/>
    <xf numFmtId="0" fontId="4" fillId="6" borderId="14" xfId="0" applyFont="1" applyFill="1" applyBorder="1"/>
    <xf numFmtId="164" fontId="4" fillId="6" borderId="10" xfId="0" applyNumberFormat="1" applyFont="1" applyFill="1" applyBorder="1"/>
    <xf numFmtId="43" fontId="4" fillId="6" borderId="34" xfId="1" applyFont="1" applyFill="1" applyBorder="1" applyAlignment="1">
      <alignment horizontal="right"/>
    </xf>
    <xf numFmtId="0" fontId="0" fillId="6" borderId="0" xfId="0" applyFill="1"/>
    <xf numFmtId="164" fontId="0" fillId="6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57152</xdr:rowOff>
    </xdr:from>
    <xdr:to>
      <xdr:col>1</xdr:col>
      <xdr:colOff>295275</xdr:colOff>
      <xdr:row>2</xdr:row>
      <xdr:rowOff>209551</xdr:rowOff>
    </xdr:to>
    <xdr:pic>
      <xdr:nvPicPr>
        <xdr:cNvPr id="2" name="Picture 1" descr="Copy of Logo Daerah Colou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2"/>
          <a:ext cx="685800" cy="731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4</xdr:col>
      <xdr:colOff>1485900</xdr:colOff>
      <xdr:row>3</xdr:row>
      <xdr:rowOff>1465</xdr:rowOff>
    </xdr:to>
    <xdr:cxnSp macro="">
      <xdr:nvCxnSpPr>
        <xdr:cNvPr id="3" name="Straight Connector 2"/>
        <xdr:cNvCxnSpPr/>
      </xdr:nvCxnSpPr>
      <xdr:spPr>
        <a:xfrm flipV="1">
          <a:off x="0" y="815340"/>
          <a:ext cx="8328660" cy="146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28576</xdr:rowOff>
    </xdr:from>
    <xdr:to>
      <xdr:col>1</xdr:col>
      <xdr:colOff>247650</xdr:colOff>
      <xdr:row>2</xdr:row>
      <xdr:rowOff>257176</xdr:rowOff>
    </xdr:to>
    <xdr:pic>
      <xdr:nvPicPr>
        <xdr:cNvPr id="2" name="Picture 1" descr="Copy of Logo Daerah Colou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6"/>
          <a:ext cx="6858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21981</xdr:colOff>
      <xdr:row>2</xdr:row>
      <xdr:rowOff>344365</xdr:rowOff>
    </xdr:from>
    <xdr:to>
      <xdr:col>7</xdr:col>
      <xdr:colOff>908538</xdr:colOff>
      <xdr:row>2</xdr:row>
      <xdr:rowOff>344365</xdr:rowOff>
    </xdr:to>
    <xdr:cxnSp macro="">
      <xdr:nvCxnSpPr>
        <xdr:cNvPr id="4" name="Straight Connector 3"/>
        <xdr:cNvCxnSpPr/>
      </xdr:nvCxnSpPr>
      <xdr:spPr>
        <a:xfrm>
          <a:off x="21981" y="857250"/>
          <a:ext cx="690196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57152</xdr:rowOff>
    </xdr:from>
    <xdr:to>
      <xdr:col>1</xdr:col>
      <xdr:colOff>295275</xdr:colOff>
      <xdr:row>2</xdr:row>
      <xdr:rowOff>209551</xdr:rowOff>
    </xdr:to>
    <xdr:pic>
      <xdr:nvPicPr>
        <xdr:cNvPr id="2" name="Picture 1" descr="Copy of Logo Daerah Colou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2"/>
          <a:ext cx="685800" cy="72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4</xdr:col>
      <xdr:colOff>1485900</xdr:colOff>
      <xdr:row>3</xdr:row>
      <xdr:rowOff>1465</xdr:rowOff>
    </xdr:to>
    <xdr:cxnSp macro="">
      <xdr:nvCxnSpPr>
        <xdr:cNvPr id="3" name="Straight Connector 2"/>
        <xdr:cNvCxnSpPr/>
      </xdr:nvCxnSpPr>
      <xdr:spPr>
        <a:xfrm flipV="1">
          <a:off x="0" y="784860"/>
          <a:ext cx="8846820" cy="146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5"/>
  <sheetViews>
    <sheetView view="pageBreakPreview" topLeftCell="A55" zoomScale="70" zoomScaleNormal="100" zoomScaleSheetLayoutView="70" workbookViewId="0">
      <selection activeCell="D20" sqref="D20"/>
    </sheetView>
  </sheetViews>
  <sheetFormatPr defaultRowHeight="14.4" x14ac:dyDescent="0.3"/>
  <cols>
    <col min="2" max="2" width="37.44140625" customWidth="1"/>
    <col min="3" max="3" width="50.6640625" customWidth="1"/>
    <col min="4" max="4" width="13.88671875" customWidth="1"/>
    <col min="5" max="5" width="18.109375" customWidth="1"/>
  </cols>
  <sheetData>
    <row r="1" spans="1:6" ht="22.8" x14ac:dyDescent="0.3">
      <c r="A1" s="129" t="s">
        <v>73</v>
      </c>
      <c r="B1" s="129"/>
      <c r="C1" s="129"/>
      <c r="D1" s="129"/>
      <c r="E1" s="129"/>
      <c r="F1" s="64"/>
    </row>
    <row r="2" spans="1:6" ht="22.8" x14ac:dyDescent="0.3">
      <c r="A2" s="129" t="s">
        <v>74</v>
      </c>
      <c r="B2" s="129"/>
      <c r="C2" s="129"/>
      <c r="D2" s="129"/>
      <c r="E2" s="129"/>
      <c r="F2" s="64"/>
    </row>
    <row r="3" spans="1:6" ht="16.2" x14ac:dyDescent="0.3">
      <c r="A3" s="130" t="s">
        <v>75</v>
      </c>
      <c r="B3" s="130"/>
      <c r="C3" s="130"/>
      <c r="D3" s="130"/>
      <c r="E3" s="130"/>
      <c r="F3" s="65"/>
    </row>
    <row r="4" spans="1:6" x14ac:dyDescent="0.3">
      <c r="A4" s="1"/>
      <c r="B4" s="1"/>
      <c r="C4" s="1"/>
      <c r="D4" s="66"/>
      <c r="E4" s="1"/>
      <c r="F4" s="1"/>
    </row>
    <row r="5" spans="1:6" ht="21" x14ac:dyDescent="0.4">
      <c r="A5" s="1"/>
      <c r="B5" s="1"/>
      <c r="C5" s="67" t="s">
        <v>88</v>
      </c>
      <c r="D5" s="66"/>
      <c r="E5" s="1"/>
      <c r="F5" s="1"/>
    </row>
    <row r="6" spans="1:6" x14ac:dyDescent="0.3">
      <c r="A6" s="1"/>
      <c r="B6" s="1"/>
      <c r="C6" s="1"/>
      <c r="D6" s="66"/>
      <c r="E6" s="1"/>
      <c r="F6" s="1"/>
    </row>
    <row r="7" spans="1:6" x14ac:dyDescent="0.3">
      <c r="A7" s="126" t="s">
        <v>1</v>
      </c>
      <c r="B7" s="98" t="s">
        <v>2</v>
      </c>
      <c r="C7" s="131" t="s">
        <v>3</v>
      </c>
      <c r="D7" s="98" t="s">
        <v>4</v>
      </c>
      <c r="E7" s="98" t="s">
        <v>89</v>
      </c>
      <c r="F7" s="1"/>
    </row>
    <row r="8" spans="1:6" x14ac:dyDescent="0.3">
      <c r="A8" s="127"/>
      <c r="B8" s="99" t="s">
        <v>6</v>
      </c>
      <c r="C8" s="132"/>
      <c r="D8" s="99" t="s">
        <v>7</v>
      </c>
      <c r="E8" s="99" t="s">
        <v>90</v>
      </c>
      <c r="F8" s="1"/>
    </row>
    <row r="9" spans="1:6" ht="15" thickBot="1" x14ac:dyDescent="0.35">
      <c r="A9" s="128"/>
      <c r="B9" s="99" t="s">
        <v>9</v>
      </c>
      <c r="C9" s="133"/>
      <c r="D9" s="100" t="s">
        <v>10</v>
      </c>
      <c r="E9" s="100" t="s">
        <v>10</v>
      </c>
      <c r="F9" s="1"/>
    </row>
    <row r="10" spans="1:6" ht="15" thickBot="1" x14ac:dyDescent="0.35">
      <c r="A10" s="68">
        <v>1</v>
      </c>
      <c r="B10" s="11" t="s">
        <v>12</v>
      </c>
      <c r="C10" s="11" t="s">
        <v>13</v>
      </c>
      <c r="D10" s="11" t="s">
        <v>14</v>
      </c>
      <c r="E10" s="11" t="s">
        <v>91</v>
      </c>
      <c r="F10" s="1"/>
    </row>
    <row r="11" spans="1:6" x14ac:dyDescent="0.3">
      <c r="A11" s="69">
        <v>1</v>
      </c>
      <c r="B11" s="70" t="s">
        <v>16</v>
      </c>
      <c r="C11" s="70" t="s">
        <v>17</v>
      </c>
      <c r="D11" s="71">
        <v>225</v>
      </c>
      <c r="E11" s="72">
        <v>99</v>
      </c>
      <c r="F11" s="1"/>
    </row>
    <row r="12" spans="1:6" x14ac:dyDescent="0.3">
      <c r="A12" s="73">
        <v>2</v>
      </c>
      <c r="B12" s="74" t="s">
        <v>18</v>
      </c>
      <c r="C12" s="74" t="s">
        <v>19</v>
      </c>
      <c r="D12" s="75">
        <v>110</v>
      </c>
      <c r="E12" s="13">
        <v>60</v>
      </c>
      <c r="F12" s="1"/>
    </row>
    <row r="13" spans="1:6" x14ac:dyDescent="0.3">
      <c r="A13" s="73">
        <v>3</v>
      </c>
      <c r="B13" s="74" t="s">
        <v>20</v>
      </c>
      <c r="C13" s="74" t="s">
        <v>19</v>
      </c>
      <c r="D13" s="75">
        <v>70</v>
      </c>
      <c r="E13" s="13">
        <v>40</v>
      </c>
      <c r="F13" s="1"/>
    </row>
    <row r="14" spans="1:6" x14ac:dyDescent="0.3">
      <c r="A14" s="73">
        <v>4</v>
      </c>
      <c r="B14" s="74" t="s">
        <v>92</v>
      </c>
      <c r="C14" s="74" t="s">
        <v>93</v>
      </c>
      <c r="D14" s="75">
        <v>40</v>
      </c>
      <c r="E14" s="14">
        <v>30</v>
      </c>
      <c r="F14" s="1"/>
    </row>
    <row r="15" spans="1:6" x14ac:dyDescent="0.3">
      <c r="A15" s="73">
        <v>5</v>
      </c>
      <c r="B15" s="74" t="s">
        <v>21</v>
      </c>
      <c r="C15" s="74" t="s">
        <v>22</v>
      </c>
      <c r="D15" s="104">
        <v>282</v>
      </c>
      <c r="E15" s="13">
        <v>268</v>
      </c>
      <c r="F15" s="1"/>
    </row>
    <row r="16" spans="1:6" x14ac:dyDescent="0.3">
      <c r="A16" s="73">
        <v>6</v>
      </c>
      <c r="B16" s="74" t="s">
        <v>23</v>
      </c>
      <c r="C16" s="74" t="s">
        <v>24</v>
      </c>
      <c r="D16" s="76">
        <v>220</v>
      </c>
      <c r="E16" s="13">
        <v>165</v>
      </c>
      <c r="F16" s="1"/>
    </row>
    <row r="17" spans="1:6" x14ac:dyDescent="0.3">
      <c r="A17" s="73">
        <v>7</v>
      </c>
      <c r="B17" s="74" t="s">
        <v>94</v>
      </c>
      <c r="C17" s="74" t="s">
        <v>95</v>
      </c>
      <c r="D17" s="75">
        <v>25</v>
      </c>
      <c r="E17" s="13">
        <v>25</v>
      </c>
      <c r="F17" s="1"/>
    </row>
    <row r="18" spans="1:6" x14ac:dyDescent="0.3">
      <c r="A18" s="73">
        <v>8</v>
      </c>
      <c r="B18" s="74" t="s">
        <v>96</v>
      </c>
      <c r="C18" s="74" t="s">
        <v>97</v>
      </c>
      <c r="D18" s="75">
        <v>130</v>
      </c>
      <c r="E18" s="13">
        <v>45</v>
      </c>
      <c r="F18" s="1"/>
    </row>
    <row r="19" spans="1:6" x14ac:dyDescent="0.3">
      <c r="A19" s="73">
        <v>9</v>
      </c>
      <c r="B19" s="74" t="s">
        <v>25</v>
      </c>
      <c r="C19" s="74" t="s">
        <v>26</v>
      </c>
      <c r="D19" s="76">
        <v>75</v>
      </c>
      <c r="E19" s="77">
        <v>70</v>
      </c>
      <c r="F19" s="1"/>
    </row>
    <row r="20" spans="1:6" x14ac:dyDescent="0.3">
      <c r="A20" s="73">
        <v>10</v>
      </c>
      <c r="B20" s="74" t="s">
        <v>27</v>
      </c>
      <c r="C20" s="74" t="s">
        <v>28</v>
      </c>
      <c r="D20" s="102">
        <v>180</v>
      </c>
      <c r="E20" s="13">
        <v>172</v>
      </c>
      <c r="F20" s="1"/>
    </row>
    <row r="21" spans="1:6" x14ac:dyDescent="0.3">
      <c r="A21" s="73">
        <v>11</v>
      </c>
      <c r="B21" s="74" t="s">
        <v>98</v>
      </c>
      <c r="C21" s="74" t="s">
        <v>99</v>
      </c>
      <c r="D21" s="75">
        <v>200</v>
      </c>
      <c r="E21" s="13">
        <v>175</v>
      </c>
      <c r="F21" s="1"/>
    </row>
    <row r="22" spans="1:6" x14ac:dyDescent="0.3">
      <c r="A22" s="73">
        <v>12</v>
      </c>
      <c r="B22" s="74" t="s">
        <v>100</v>
      </c>
      <c r="C22" s="74" t="s">
        <v>101</v>
      </c>
      <c r="D22" s="75">
        <v>300</v>
      </c>
      <c r="E22" s="13">
        <v>150</v>
      </c>
      <c r="F22" s="1"/>
    </row>
    <row r="23" spans="1:6" x14ac:dyDescent="0.3">
      <c r="A23" s="73">
        <v>13</v>
      </c>
      <c r="B23" s="74" t="s">
        <v>82</v>
      </c>
      <c r="C23" s="74" t="s">
        <v>83</v>
      </c>
      <c r="D23" s="75">
        <v>90</v>
      </c>
      <c r="E23" s="13">
        <v>75</v>
      </c>
      <c r="F23" s="1"/>
    </row>
    <row r="24" spans="1:6" x14ac:dyDescent="0.3">
      <c r="A24" s="73">
        <v>14</v>
      </c>
      <c r="B24" s="74" t="s">
        <v>102</v>
      </c>
      <c r="C24" s="74" t="s">
        <v>103</v>
      </c>
      <c r="D24" s="75">
        <v>40</v>
      </c>
      <c r="E24" s="13">
        <v>40</v>
      </c>
      <c r="F24" s="1"/>
    </row>
    <row r="25" spans="1:6" x14ac:dyDescent="0.3">
      <c r="A25" s="73">
        <v>15</v>
      </c>
      <c r="B25" s="74" t="s">
        <v>104</v>
      </c>
      <c r="C25" s="74" t="s">
        <v>105</v>
      </c>
      <c r="D25" s="76">
        <v>40</v>
      </c>
      <c r="E25" s="77">
        <v>40</v>
      </c>
      <c r="F25" s="1"/>
    </row>
    <row r="26" spans="1:6" x14ac:dyDescent="0.3">
      <c r="A26" s="73">
        <v>16</v>
      </c>
      <c r="B26" s="74" t="s">
        <v>106</v>
      </c>
      <c r="C26" s="74" t="s">
        <v>107</v>
      </c>
      <c r="D26" s="76">
        <v>30</v>
      </c>
      <c r="E26" s="77">
        <v>30</v>
      </c>
      <c r="F26" s="1"/>
    </row>
    <row r="27" spans="1:6" x14ac:dyDescent="0.3">
      <c r="A27" s="73">
        <v>17</v>
      </c>
      <c r="B27" s="74" t="s">
        <v>108</v>
      </c>
      <c r="C27" s="74" t="s">
        <v>109</v>
      </c>
      <c r="D27" s="76">
        <v>30</v>
      </c>
      <c r="E27" s="77">
        <v>30</v>
      </c>
      <c r="F27" s="1"/>
    </row>
    <row r="28" spans="1:6" x14ac:dyDescent="0.3">
      <c r="A28" s="73">
        <v>18</v>
      </c>
      <c r="B28" s="74" t="s">
        <v>29</v>
      </c>
      <c r="C28" s="74" t="s">
        <v>30</v>
      </c>
      <c r="D28" s="76">
        <v>430</v>
      </c>
      <c r="E28" s="14">
        <v>430</v>
      </c>
      <c r="F28" s="1"/>
    </row>
    <row r="29" spans="1:6" x14ac:dyDescent="0.3">
      <c r="A29" s="73">
        <v>19</v>
      </c>
      <c r="B29" s="74" t="s">
        <v>31</v>
      </c>
      <c r="C29" s="74" t="s">
        <v>32</v>
      </c>
      <c r="D29" s="75">
        <v>300</v>
      </c>
      <c r="E29" s="13">
        <v>258</v>
      </c>
      <c r="F29" s="1"/>
    </row>
    <row r="30" spans="1:6" x14ac:dyDescent="0.3">
      <c r="A30" s="73">
        <v>20</v>
      </c>
      <c r="B30" s="74" t="s">
        <v>110</v>
      </c>
      <c r="C30" s="74" t="s">
        <v>111</v>
      </c>
      <c r="D30" s="75">
        <v>274</v>
      </c>
      <c r="E30" s="13">
        <v>250</v>
      </c>
      <c r="F30" s="1"/>
    </row>
    <row r="31" spans="1:6" x14ac:dyDescent="0.3">
      <c r="A31" s="73">
        <v>21</v>
      </c>
      <c r="B31" s="74" t="s">
        <v>112</v>
      </c>
      <c r="C31" s="74" t="s">
        <v>79</v>
      </c>
      <c r="D31" s="75">
        <v>396</v>
      </c>
      <c r="E31" s="13">
        <v>360</v>
      </c>
      <c r="F31" s="1"/>
    </row>
    <row r="32" spans="1:6" x14ac:dyDescent="0.3">
      <c r="A32" s="73">
        <v>22</v>
      </c>
      <c r="B32" s="74" t="s">
        <v>113</v>
      </c>
      <c r="C32" s="74" t="s">
        <v>114</v>
      </c>
      <c r="D32" s="75">
        <v>70</v>
      </c>
      <c r="E32" s="13">
        <v>70</v>
      </c>
      <c r="F32" s="1"/>
    </row>
    <row r="33" spans="1:6" x14ac:dyDescent="0.3">
      <c r="A33" s="73">
        <v>23</v>
      </c>
      <c r="B33" s="74" t="s">
        <v>33</v>
      </c>
      <c r="C33" s="74" t="s">
        <v>34</v>
      </c>
      <c r="D33" s="75">
        <v>200</v>
      </c>
      <c r="E33" s="13">
        <v>215</v>
      </c>
      <c r="F33" s="1"/>
    </row>
    <row r="34" spans="1:6" x14ac:dyDescent="0.3">
      <c r="A34" s="73">
        <v>24</v>
      </c>
      <c r="B34" s="74" t="s">
        <v>115</v>
      </c>
      <c r="C34" s="74" t="s">
        <v>35</v>
      </c>
      <c r="D34" s="75">
        <v>75</v>
      </c>
      <c r="E34" s="13">
        <v>70</v>
      </c>
      <c r="F34" s="1"/>
    </row>
    <row r="35" spans="1:6" x14ac:dyDescent="0.3">
      <c r="A35" s="73">
        <v>25</v>
      </c>
      <c r="B35" s="74" t="s">
        <v>36</v>
      </c>
      <c r="C35" s="74" t="s">
        <v>37</v>
      </c>
      <c r="D35" s="75">
        <v>175</v>
      </c>
      <c r="E35" s="13">
        <v>175</v>
      </c>
      <c r="F35" s="1"/>
    </row>
    <row r="36" spans="1:6" x14ac:dyDescent="0.3">
      <c r="A36" s="73">
        <v>26</v>
      </c>
      <c r="B36" s="74" t="s">
        <v>38</v>
      </c>
      <c r="C36" s="74" t="s">
        <v>39</v>
      </c>
      <c r="D36" s="75">
        <v>70</v>
      </c>
      <c r="E36" s="13">
        <v>70</v>
      </c>
      <c r="F36" s="1"/>
    </row>
    <row r="37" spans="1:6" x14ac:dyDescent="0.3">
      <c r="A37" s="73">
        <v>27</v>
      </c>
      <c r="B37" s="74" t="s">
        <v>40</v>
      </c>
      <c r="C37" s="74" t="s">
        <v>41</v>
      </c>
      <c r="D37" s="75">
        <v>374.5</v>
      </c>
      <c r="E37" s="13">
        <v>175</v>
      </c>
      <c r="F37" s="1"/>
    </row>
    <row r="38" spans="1:6" x14ac:dyDescent="0.3">
      <c r="A38" s="73">
        <v>28</v>
      </c>
      <c r="B38" s="74" t="s">
        <v>42</v>
      </c>
      <c r="C38" s="74" t="s">
        <v>34</v>
      </c>
      <c r="D38" s="102">
        <v>80</v>
      </c>
      <c r="E38" s="13">
        <v>70</v>
      </c>
      <c r="F38" s="1"/>
    </row>
    <row r="39" spans="1:6" x14ac:dyDescent="0.3">
      <c r="A39" s="73">
        <v>29</v>
      </c>
      <c r="B39" s="74" t="s">
        <v>43</v>
      </c>
      <c r="C39" s="74" t="s">
        <v>32</v>
      </c>
      <c r="D39" s="75">
        <v>160</v>
      </c>
      <c r="E39" s="13">
        <v>140</v>
      </c>
      <c r="F39" s="1"/>
    </row>
    <row r="40" spans="1:6" x14ac:dyDescent="0.3">
      <c r="A40" s="73">
        <v>30</v>
      </c>
      <c r="B40" s="74" t="s">
        <v>116</v>
      </c>
      <c r="C40" s="74" t="s">
        <v>117</v>
      </c>
      <c r="D40" s="75">
        <v>100</v>
      </c>
      <c r="E40" s="13">
        <v>75</v>
      </c>
      <c r="F40" s="1"/>
    </row>
    <row r="41" spans="1:6" x14ac:dyDescent="0.3">
      <c r="A41" s="73">
        <v>31</v>
      </c>
      <c r="B41" s="74" t="s">
        <v>44</v>
      </c>
      <c r="C41" s="74" t="s">
        <v>35</v>
      </c>
      <c r="D41" s="75">
        <v>87</v>
      </c>
      <c r="E41" s="13">
        <v>80</v>
      </c>
      <c r="F41" s="1"/>
    </row>
    <row r="42" spans="1:6" x14ac:dyDescent="0.3">
      <c r="A42" s="73">
        <v>32</v>
      </c>
      <c r="B42" s="74" t="s">
        <v>118</v>
      </c>
      <c r="C42" s="74" t="s">
        <v>119</v>
      </c>
      <c r="D42" s="102">
        <v>25</v>
      </c>
      <c r="E42" s="13">
        <v>25</v>
      </c>
      <c r="F42" s="1"/>
    </row>
    <row r="43" spans="1:6" x14ac:dyDescent="0.3">
      <c r="A43" s="73">
        <v>33</v>
      </c>
      <c r="B43" s="74" t="s">
        <v>120</v>
      </c>
      <c r="C43" s="74" t="s">
        <v>32</v>
      </c>
      <c r="D43" s="75">
        <v>100</v>
      </c>
      <c r="E43" s="13">
        <v>75</v>
      </c>
      <c r="F43" s="1"/>
    </row>
    <row r="44" spans="1:6" x14ac:dyDescent="0.3">
      <c r="A44" s="73">
        <v>34</v>
      </c>
      <c r="B44" s="74" t="s">
        <v>121</v>
      </c>
      <c r="C44" s="74" t="s">
        <v>117</v>
      </c>
      <c r="D44" s="75">
        <v>100</v>
      </c>
      <c r="E44" s="13">
        <v>100</v>
      </c>
      <c r="F44" s="1"/>
    </row>
    <row r="45" spans="1:6" x14ac:dyDescent="0.3">
      <c r="A45" s="73">
        <v>35</v>
      </c>
      <c r="B45" s="74" t="s">
        <v>122</v>
      </c>
      <c r="C45" s="74" t="s">
        <v>123</v>
      </c>
      <c r="D45" s="75">
        <v>130</v>
      </c>
      <c r="E45" s="13">
        <v>90</v>
      </c>
      <c r="F45" s="1"/>
    </row>
    <row r="46" spans="1:6" x14ac:dyDescent="0.3">
      <c r="A46" s="73">
        <v>36</v>
      </c>
      <c r="B46" s="74" t="s">
        <v>124</v>
      </c>
      <c r="C46" s="74" t="s">
        <v>125</v>
      </c>
      <c r="D46" s="75">
        <v>55</v>
      </c>
      <c r="E46" s="13">
        <v>55</v>
      </c>
      <c r="F46" s="1"/>
    </row>
    <row r="47" spans="1:6" x14ac:dyDescent="0.3">
      <c r="A47" s="73">
        <v>37</v>
      </c>
      <c r="B47" s="74" t="s">
        <v>126</v>
      </c>
      <c r="C47" s="78" t="s">
        <v>127</v>
      </c>
      <c r="D47" s="79">
        <v>50</v>
      </c>
      <c r="E47" s="15">
        <v>30</v>
      </c>
      <c r="F47" s="1"/>
    </row>
    <row r="48" spans="1:6" x14ac:dyDescent="0.3">
      <c r="A48" s="73">
        <v>38</v>
      </c>
      <c r="B48" s="74" t="s">
        <v>45</v>
      </c>
      <c r="C48" s="74" t="s">
        <v>46</v>
      </c>
      <c r="D48" s="75">
        <v>80</v>
      </c>
      <c r="E48" s="13">
        <v>70</v>
      </c>
      <c r="F48" s="1"/>
    </row>
    <row r="49" spans="1:6" x14ac:dyDescent="0.3">
      <c r="A49" s="73">
        <v>39</v>
      </c>
      <c r="B49" s="74" t="s">
        <v>128</v>
      </c>
      <c r="C49" s="80" t="s">
        <v>127</v>
      </c>
      <c r="D49" s="81">
        <v>60</v>
      </c>
      <c r="E49" s="82">
        <v>55</v>
      </c>
      <c r="F49" s="1"/>
    </row>
    <row r="50" spans="1:6" x14ac:dyDescent="0.3">
      <c r="A50" s="73">
        <v>40</v>
      </c>
      <c r="B50" s="74" t="s">
        <v>129</v>
      </c>
      <c r="C50" s="74" t="s">
        <v>32</v>
      </c>
      <c r="D50" s="75">
        <v>75</v>
      </c>
      <c r="E50" s="13">
        <v>65</v>
      </c>
      <c r="F50" s="1"/>
    </row>
    <row r="51" spans="1:6" x14ac:dyDescent="0.3">
      <c r="A51" s="73">
        <v>41</v>
      </c>
      <c r="B51" s="74" t="s">
        <v>130</v>
      </c>
      <c r="C51" s="74" t="s">
        <v>34</v>
      </c>
      <c r="D51" s="75">
        <v>165</v>
      </c>
      <c r="E51" s="13">
        <v>96</v>
      </c>
      <c r="F51" s="1"/>
    </row>
    <row r="52" spans="1:6" x14ac:dyDescent="0.3">
      <c r="A52" s="73">
        <v>42</v>
      </c>
      <c r="B52" s="74" t="s">
        <v>47</v>
      </c>
      <c r="C52" s="74" t="s">
        <v>48</v>
      </c>
      <c r="D52" s="75">
        <v>200</v>
      </c>
      <c r="E52" s="13">
        <v>175</v>
      </c>
      <c r="F52" s="1"/>
    </row>
    <row r="53" spans="1:6" x14ac:dyDescent="0.3">
      <c r="A53" s="73">
        <v>43</v>
      </c>
      <c r="B53" s="74" t="s">
        <v>49</v>
      </c>
      <c r="C53" s="78" t="s">
        <v>35</v>
      </c>
      <c r="D53" s="79">
        <v>115</v>
      </c>
      <c r="E53" s="15">
        <v>100</v>
      </c>
      <c r="F53" s="1"/>
    </row>
    <row r="54" spans="1:6" x14ac:dyDescent="0.3">
      <c r="A54" s="73">
        <v>44</v>
      </c>
      <c r="B54" s="74" t="s">
        <v>131</v>
      </c>
      <c r="C54" s="78" t="s">
        <v>32</v>
      </c>
      <c r="D54" s="79">
        <v>200</v>
      </c>
      <c r="E54" s="15">
        <v>160</v>
      </c>
      <c r="F54" s="1"/>
    </row>
    <row r="55" spans="1:6" x14ac:dyDescent="0.3">
      <c r="A55" s="73">
        <v>45</v>
      </c>
      <c r="B55" s="74" t="s">
        <v>132</v>
      </c>
      <c r="C55" s="74" t="s">
        <v>50</v>
      </c>
      <c r="D55" s="83">
        <v>25</v>
      </c>
      <c r="E55" s="84">
        <v>15</v>
      </c>
      <c r="F55" s="1"/>
    </row>
    <row r="56" spans="1:6" x14ac:dyDescent="0.3">
      <c r="A56" s="73">
        <v>46</v>
      </c>
      <c r="B56" s="74" t="s">
        <v>86</v>
      </c>
      <c r="C56" s="78" t="s">
        <v>32</v>
      </c>
      <c r="D56" s="103">
        <v>75</v>
      </c>
      <c r="E56" s="15">
        <v>70</v>
      </c>
      <c r="F56" s="1"/>
    </row>
    <row r="57" spans="1:6" x14ac:dyDescent="0.3">
      <c r="A57" s="73">
        <v>47</v>
      </c>
      <c r="B57" s="74" t="s">
        <v>133</v>
      </c>
      <c r="C57" s="74" t="s">
        <v>119</v>
      </c>
      <c r="D57" s="76">
        <v>30</v>
      </c>
      <c r="E57" s="77">
        <v>30</v>
      </c>
      <c r="F57" s="1"/>
    </row>
    <row r="58" spans="1:6" x14ac:dyDescent="0.3">
      <c r="A58" s="73">
        <v>48</v>
      </c>
      <c r="B58" s="74" t="s">
        <v>134</v>
      </c>
      <c r="C58" s="74" t="s">
        <v>127</v>
      </c>
      <c r="D58" s="76">
        <v>38</v>
      </c>
      <c r="E58" s="77">
        <v>30</v>
      </c>
      <c r="F58" s="1"/>
    </row>
    <row r="59" spans="1:6" x14ac:dyDescent="0.3">
      <c r="A59" s="73">
        <v>49</v>
      </c>
      <c r="B59" s="74" t="s">
        <v>135</v>
      </c>
      <c r="C59" s="74" t="s">
        <v>50</v>
      </c>
      <c r="D59" s="104">
        <v>60</v>
      </c>
      <c r="E59" s="77">
        <v>60</v>
      </c>
      <c r="F59" s="1"/>
    </row>
    <row r="60" spans="1:6" x14ac:dyDescent="0.3">
      <c r="A60" s="73">
        <v>50</v>
      </c>
      <c r="B60" s="74" t="s">
        <v>51</v>
      </c>
      <c r="C60" s="74" t="s">
        <v>50</v>
      </c>
      <c r="D60" s="85">
        <v>30</v>
      </c>
      <c r="E60" s="77">
        <v>29</v>
      </c>
      <c r="F60" s="1"/>
    </row>
    <row r="61" spans="1:6" x14ac:dyDescent="0.3">
      <c r="A61" s="73">
        <v>51</v>
      </c>
      <c r="B61" s="74" t="s">
        <v>136</v>
      </c>
      <c r="C61" s="74" t="s">
        <v>48</v>
      </c>
      <c r="D61" s="85">
        <v>170</v>
      </c>
      <c r="E61" s="14">
        <v>100</v>
      </c>
      <c r="F61" s="1"/>
    </row>
    <row r="62" spans="1:6" x14ac:dyDescent="0.3">
      <c r="A62" s="73">
        <v>52</v>
      </c>
      <c r="B62" s="74" t="s">
        <v>52</v>
      </c>
      <c r="C62" s="74" t="s">
        <v>35</v>
      </c>
      <c r="D62" s="86">
        <v>107</v>
      </c>
      <c r="E62" s="14">
        <v>75</v>
      </c>
      <c r="F62" s="1"/>
    </row>
    <row r="63" spans="1:6" x14ac:dyDescent="0.3">
      <c r="A63" s="73">
        <v>53</v>
      </c>
      <c r="B63" s="74" t="s">
        <v>53</v>
      </c>
      <c r="C63" s="74" t="s">
        <v>54</v>
      </c>
      <c r="D63" s="75">
        <v>40</v>
      </c>
      <c r="E63" s="13">
        <v>30</v>
      </c>
      <c r="F63" s="1"/>
    </row>
    <row r="64" spans="1:6" x14ac:dyDescent="0.3">
      <c r="A64" s="73">
        <v>54</v>
      </c>
      <c r="B64" s="74" t="s">
        <v>137</v>
      </c>
      <c r="C64" s="74" t="s">
        <v>54</v>
      </c>
      <c r="D64" s="75">
        <v>60</v>
      </c>
      <c r="E64" s="13">
        <v>60</v>
      </c>
      <c r="F64" s="1"/>
    </row>
    <row r="65" spans="1:6" x14ac:dyDescent="0.3">
      <c r="A65" s="73">
        <v>55</v>
      </c>
      <c r="B65" s="74" t="s">
        <v>55</v>
      </c>
      <c r="C65" s="78" t="s">
        <v>56</v>
      </c>
      <c r="D65" s="76">
        <v>119</v>
      </c>
      <c r="E65" s="13">
        <v>100</v>
      </c>
      <c r="F65" s="1"/>
    </row>
    <row r="66" spans="1:6" x14ac:dyDescent="0.3">
      <c r="A66" s="73">
        <v>56</v>
      </c>
      <c r="B66" s="74" t="s">
        <v>57</v>
      </c>
      <c r="C66" s="78" t="s">
        <v>54</v>
      </c>
      <c r="D66" s="75">
        <v>112</v>
      </c>
      <c r="E66" s="13">
        <v>100</v>
      </c>
      <c r="F66" s="1"/>
    </row>
    <row r="67" spans="1:6" x14ac:dyDescent="0.3">
      <c r="A67" s="73">
        <v>57</v>
      </c>
      <c r="B67" s="74" t="s">
        <v>58</v>
      </c>
      <c r="C67" s="78" t="s">
        <v>56</v>
      </c>
      <c r="D67" s="75">
        <v>100</v>
      </c>
      <c r="E67" s="13">
        <v>79</v>
      </c>
      <c r="F67" s="1"/>
    </row>
    <row r="68" spans="1:6" x14ac:dyDescent="0.3">
      <c r="A68" s="73">
        <v>58</v>
      </c>
      <c r="B68" s="74" t="s">
        <v>59</v>
      </c>
      <c r="C68" s="78" t="s">
        <v>60</v>
      </c>
      <c r="D68" s="76">
        <v>118</v>
      </c>
      <c r="E68" s="13">
        <v>96</v>
      </c>
      <c r="F68" s="1"/>
    </row>
    <row r="69" spans="1:6" x14ac:dyDescent="0.3">
      <c r="A69" s="73">
        <v>59</v>
      </c>
      <c r="B69" s="74" t="s">
        <v>61</v>
      </c>
      <c r="C69" s="78" t="s">
        <v>56</v>
      </c>
      <c r="D69" s="76">
        <v>221</v>
      </c>
      <c r="E69" s="13">
        <v>200</v>
      </c>
      <c r="F69" s="1"/>
    </row>
    <row r="70" spans="1:6" x14ac:dyDescent="0.3">
      <c r="A70" s="73">
        <v>60</v>
      </c>
      <c r="B70" s="74" t="s">
        <v>62</v>
      </c>
      <c r="C70" s="78" t="s">
        <v>63</v>
      </c>
      <c r="D70" s="76">
        <v>125</v>
      </c>
      <c r="E70" s="13">
        <v>115</v>
      </c>
      <c r="F70" s="1"/>
    </row>
    <row r="71" spans="1:6" x14ac:dyDescent="0.3">
      <c r="A71" s="73">
        <v>61</v>
      </c>
      <c r="B71" s="74" t="s">
        <v>138</v>
      </c>
      <c r="C71" s="78" t="s">
        <v>139</v>
      </c>
      <c r="D71" s="87">
        <v>55</v>
      </c>
      <c r="E71" s="15">
        <v>50</v>
      </c>
      <c r="F71" s="1"/>
    </row>
    <row r="72" spans="1:6" x14ac:dyDescent="0.3">
      <c r="A72" s="73">
        <v>62</v>
      </c>
      <c r="B72" s="74" t="s">
        <v>140</v>
      </c>
      <c r="C72" s="80" t="s">
        <v>141</v>
      </c>
      <c r="D72" s="88">
        <v>100</v>
      </c>
      <c r="E72" s="82">
        <v>100</v>
      </c>
      <c r="F72" s="1"/>
    </row>
    <row r="73" spans="1:6" x14ac:dyDescent="0.3">
      <c r="A73" s="73">
        <v>63</v>
      </c>
      <c r="B73" s="74" t="s">
        <v>64</v>
      </c>
      <c r="C73" s="78" t="s">
        <v>65</v>
      </c>
      <c r="D73" s="76">
        <v>190</v>
      </c>
      <c r="E73" s="13">
        <v>170</v>
      </c>
      <c r="F73" s="1"/>
    </row>
    <row r="74" spans="1:6" x14ac:dyDescent="0.3">
      <c r="A74" s="73">
        <v>64</v>
      </c>
      <c r="B74" s="74" t="s">
        <v>142</v>
      </c>
      <c r="C74" s="78" t="s">
        <v>65</v>
      </c>
      <c r="D74" s="76">
        <v>40</v>
      </c>
      <c r="E74" s="13">
        <v>40</v>
      </c>
      <c r="F74" s="1"/>
    </row>
    <row r="75" spans="1:6" x14ac:dyDescent="0.3">
      <c r="A75" s="73">
        <v>65</v>
      </c>
      <c r="B75" s="74" t="s">
        <v>143</v>
      </c>
      <c r="C75" s="78" t="s">
        <v>144</v>
      </c>
      <c r="D75" s="76">
        <v>60</v>
      </c>
      <c r="E75" s="13">
        <v>60</v>
      </c>
      <c r="F75" s="1"/>
    </row>
    <row r="76" spans="1:6" x14ac:dyDescent="0.3">
      <c r="A76" s="73">
        <v>66</v>
      </c>
      <c r="B76" s="74" t="s">
        <v>66</v>
      </c>
      <c r="C76" s="74" t="s">
        <v>67</v>
      </c>
      <c r="D76" s="76">
        <v>776</v>
      </c>
      <c r="E76" s="13">
        <v>542</v>
      </c>
      <c r="F76" s="1"/>
    </row>
    <row r="77" spans="1:6" x14ac:dyDescent="0.3">
      <c r="A77" s="73">
        <v>67</v>
      </c>
      <c r="B77" s="74" t="s">
        <v>84</v>
      </c>
      <c r="C77" s="74" t="s">
        <v>145</v>
      </c>
      <c r="D77" s="89">
        <v>75</v>
      </c>
      <c r="E77" s="90">
        <v>75</v>
      </c>
      <c r="F77" s="1"/>
    </row>
    <row r="78" spans="1:6" x14ac:dyDescent="0.3">
      <c r="A78" s="73">
        <v>68</v>
      </c>
      <c r="B78" s="74" t="s">
        <v>80</v>
      </c>
      <c r="C78" s="74" t="s">
        <v>146</v>
      </c>
      <c r="D78" s="102">
        <v>44</v>
      </c>
      <c r="E78" s="13">
        <v>36</v>
      </c>
      <c r="F78" s="1"/>
    </row>
    <row r="79" spans="1:6" ht="54.6" customHeight="1" x14ac:dyDescent="0.3">
      <c r="A79" s="73">
        <v>69</v>
      </c>
      <c r="B79" s="91" t="s">
        <v>147</v>
      </c>
      <c r="C79" s="74"/>
      <c r="D79" s="79"/>
      <c r="E79" s="92" t="s">
        <v>148</v>
      </c>
      <c r="F79" s="1"/>
    </row>
    <row r="80" spans="1:6" ht="42" customHeight="1" x14ac:dyDescent="0.3">
      <c r="A80" s="93">
        <v>70</v>
      </c>
      <c r="B80" s="94" t="s">
        <v>149</v>
      </c>
      <c r="C80" s="95"/>
      <c r="D80" s="96"/>
      <c r="E80" s="97" t="s">
        <v>148</v>
      </c>
      <c r="F80" s="1"/>
    </row>
    <row r="81" spans="1:6" x14ac:dyDescent="0.3">
      <c r="A81" s="1"/>
      <c r="B81" s="1"/>
      <c r="C81" s="1"/>
      <c r="D81" s="101">
        <f>SUM(D11:D80)</f>
        <v>9003.5</v>
      </c>
      <c r="E81" s="1"/>
      <c r="F81" s="1"/>
    </row>
    <row r="82" spans="1:6" x14ac:dyDescent="0.3">
      <c r="A82" s="1"/>
      <c r="B82" s="1"/>
      <c r="C82" s="1"/>
      <c r="D82" s="66"/>
      <c r="E82" s="1"/>
      <c r="F82" s="1"/>
    </row>
    <row r="83" spans="1:6" ht="15.6" x14ac:dyDescent="0.3">
      <c r="A83" s="1"/>
      <c r="B83" s="40"/>
      <c r="C83" s="123" t="s">
        <v>69</v>
      </c>
      <c r="D83" s="123"/>
      <c r="E83" s="123"/>
      <c r="F83" s="123"/>
    </row>
    <row r="84" spans="1:6" x14ac:dyDescent="0.3">
      <c r="A84" s="1"/>
      <c r="B84" s="122"/>
      <c r="C84" s="122"/>
      <c r="D84" s="122"/>
      <c r="E84" s="122"/>
      <c r="F84" s="122"/>
    </row>
    <row r="85" spans="1:6" x14ac:dyDescent="0.3">
      <c r="A85" s="1"/>
      <c r="B85" s="41"/>
      <c r="C85" s="122" t="s">
        <v>150</v>
      </c>
      <c r="D85" s="122"/>
      <c r="E85" s="122"/>
      <c r="F85" s="122"/>
    </row>
    <row r="86" spans="1:6" ht="15.6" x14ac:dyDescent="0.3">
      <c r="A86" s="1"/>
      <c r="B86" s="42"/>
      <c r="C86" s="123" t="s">
        <v>70</v>
      </c>
      <c r="D86" s="123"/>
      <c r="E86" s="123"/>
      <c r="F86" s="123"/>
    </row>
    <row r="87" spans="1:6" x14ac:dyDescent="0.3">
      <c r="A87" s="1"/>
      <c r="B87" s="20"/>
      <c r="C87" s="5"/>
      <c r="D87" s="5"/>
      <c r="E87" s="5"/>
      <c r="F87" s="1"/>
    </row>
    <row r="88" spans="1:6" x14ac:dyDescent="0.3">
      <c r="A88" s="1"/>
      <c r="B88" s="20"/>
      <c r="C88" s="1"/>
      <c r="D88" s="1"/>
      <c r="E88" s="1"/>
      <c r="F88" s="1"/>
    </row>
    <row r="89" spans="1:6" x14ac:dyDescent="0.3">
      <c r="A89" s="1"/>
      <c r="B89" s="38"/>
      <c r="C89" s="38"/>
      <c r="D89" s="38"/>
      <c r="E89" s="38"/>
      <c r="F89" s="38"/>
    </row>
    <row r="90" spans="1:6" x14ac:dyDescent="0.3">
      <c r="A90" s="1"/>
      <c r="B90" s="39"/>
      <c r="C90" s="39"/>
      <c r="D90" s="39"/>
      <c r="E90" s="39"/>
      <c r="F90" s="39"/>
    </row>
    <row r="91" spans="1:6" ht="15.6" x14ac:dyDescent="0.3">
      <c r="A91" s="1"/>
      <c r="B91" s="1"/>
      <c r="C91" s="124" t="s">
        <v>151</v>
      </c>
      <c r="D91" s="124"/>
      <c r="E91" s="124"/>
      <c r="F91" s="124"/>
    </row>
    <row r="92" spans="1:6" x14ac:dyDescent="0.3">
      <c r="A92" s="1"/>
      <c r="B92" s="1"/>
      <c r="C92" s="125" t="s">
        <v>152</v>
      </c>
      <c r="D92" s="125"/>
      <c r="E92" s="125"/>
      <c r="F92" s="125"/>
    </row>
    <row r="93" spans="1:6" x14ac:dyDescent="0.3">
      <c r="A93" s="1"/>
      <c r="B93" s="1"/>
      <c r="C93" s="125" t="s">
        <v>153</v>
      </c>
      <c r="D93" s="125"/>
      <c r="E93" s="125"/>
      <c r="F93" s="125"/>
    </row>
    <row r="94" spans="1:6" x14ac:dyDescent="0.3">
      <c r="A94" s="1"/>
      <c r="B94" s="1"/>
      <c r="C94" s="1"/>
      <c r="D94" s="66"/>
      <c r="E94" s="1"/>
      <c r="F94" s="1"/>
    </row>
    <row r="95" spans="1:6" x14ac:dyDescent="0.3">
      <c r="A95" s="1"/>
      <c r="B95" s="1"/>
      <c r="C95" s="1"/>
      <c r="D95" s="66"/>
      <c r="E95" s="1"/>
      <c r="F95" s="1"/>
    </row>
  </sheetData>
  <mergeCells count="12">
    <mergeCell ref="C83:F83"/>
    <mergeCell ref="B84:F84"/>
    <mergeCell ref="A7:A9"/>
    <mergeCell ref="A1:E1"/>
    <mergeCell ref="A2:E2"/>
    <mergeCell ref="A3:E3"/>
    <mergeCell ref="C7:C9"/>
    <mergeCell ref="C85:F85"/>
    <mergeCell ref="C86:F86"/>
    <mergeCell ref="C91:F91"/>
    <mergeCell ref="C92:F92"/>
    <mergeCell ref="C93:F93"/>
  </mergeCells>
  <pageMargins left="0.7" right="0.7" top="0.75" bottom="0.75" header="0.3" footer="0.3"/>
  <pageSetup paperSize="5" scale="70" orientation="portrait" horizontalDpi="4294967293" verticalDpi="0" r:id="rId1"/>
  <colBreaks count="1" manualBreakCount="1">
    <brk id="5" max="9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3"/>
  <sheetViews>
    <sheetView tabSelected="1" view="pageBreakPreview" topLeftCell="A37" zoomScale="110" zoomScaleSheetLayoutView="110" workbookViewId="0">
      <selection activeCell="G57" sqref="G5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0.77734375" style="1" customWidth="1"/>
    <col min="4" max="4" width="12.44140625" style="1" customWidth="1"/>
    <col min="5" max="5" width="9.109375" style="1"/>
    <col min="6" max="6" width="20.21875" style="1" customWidth="1"/>
    <col min="7" max="7" width="9.33203125" style="1" bestFit="1" customWidth="1"/>
    <col min="8" max="8" width="13.6640625" style="1" customWidth="1"/>
    <col min="9" max="9" width="9.109375" style="1"/>
    <col min="10" max="10" width="9.5546875" style="1" bestFit="1" customWidth="1"/>
    <col min="11" max="11" width="11.5546875" style="1" bestFit="1" customWidth="1"/>
    <col min="12" max="16384" width="9.109375" style="1"/>
  </cols>
  <sheetData>
    <row r="1" spans="1:10" ht="19.5" customHeight="1" x14ac:dyDescent="0.3">
      <c r="A1" s="145" t="s">
        <v>73</v>
      </c>
      <c r="B1" s="145"/>
      <c r="C1" s="145"/>
      <c r="D1" s="145"/>
      <c r="E1" s="145"/>
      <c r="F1" s="145"/>
      <c r="G1" s="145"/>
      <c r="H1" s="145"/>
    </row>
    <row r="2" spans="1:10" ht="21" customHeight="1" x14ac:dyDescent="0.3">
      <c r="A2" s="145" t="s">
        <v>74</v>
      </c>
      <c r="B2" s="145"/>
      <c r="C2" s="145"/>
      <c r="D2" s="145"/>
      <c r="E2" s="145"/>
      <c r="F2" s="145"/>
      <c r="G2" s="145"/>
      <c r="H2" s="145"/>
    </row>
    <row r="3" spans="1:10" ht="27.75" customHeight="1" x14ac:dyDescent="0.3">
      <c r="A3" s="130" t="s">
        <v>75</v>
      </c>
      <c r="B3" s="130"/>
      <c r="C3" s="130"/>
      <c r="D3" s="130"/>
      <c r="E3" s="130"/>
      <c r="F3" s="130"/>
      <c r="G3" s="130"/>
      <c r="H3" s="130"/>
    </row>
    <row r="5" spans="1:10" x14ac:dyDescent="0.3">
      <c r="A5" s="143" t="s">
        <v>72</v>
      </c>
      <c r="B5" s="143"/>
      <c r="C5" s="143"/>
      <c r="D5" s="143"/>
      <c r="E5" s="143"/>
      <c r="F5" s="143"/>
      <c r="G5" s="143"/>
      <c r="H5" s="143"/>
    </row>
    <row r="6" spans="1:10" x14ac:dyDescent="0.3">
      <c r="A6" s="2" t="s">
        <v>0</v>
      </c>
      <c r="B6" s="2"/>
      <c r="C6" s="2"/>
      <c r="D6" s="2"/>
      <c r="E6" s="2"/>
      <c r="F6" s="2"/>
      <c r="G6" s="2"/>
      <c r="H6" s="2"/>
    </row>
    <row r="7" spans="1:10" ht="15" thickBot="1" x14ac:dyDescent="0.35">
      <c r="A7" s="2"/>
      <c r="B7" s="2"/>
      <c r="C7" s="2"/>
      <c r="D7" s="2"/>
      <c r="E7" s="2"/>
      <c r="F7" s="2"/>
      <c r="G7" s="2"/>
      <c r="H7" s="2"/>
    </row>
    <row r="8" spans="1:10" x14ac:dyDescent="0.3">
      <c r="A8" s="3" t="s">
        <v>1</v>
      </c>
      <c r="B8" s="34" t="s">
        <v>2</v>
      </c>
      <c r="C8" s="36"/>
      <c r="D8" s="134" t="s">
        <v>3</v>
      </c>
      <c r="E8" s="135"/>
      <c r="F8" s="136"/>
      <c r="G8" s="4" t="s">
        <v>4</v>
      </c>
      <c r="H8" s="45" t="s">
        <v>5</v>
      </c>
    </row>
    <row r="9" spans="1:10" x14ac:dyDescent="0.3">
      <c r="A9" s="6"/>
      <c r="B9" s="35" t="s">
        <v>6</v>
      </c>
      <c r="C9" s="37"/>
      <c r="D9" s="137"/>
      <c r="E9" s="138"/>
      <c r="F9" s="139"/>
      <c r="G9" s="7" t="s">
        <v>7</v>
      </c>
      <c r="H9" s="46" t="s">
        <v>8</v>
      </c>
    </row>
    <row r="10" spans="1:10" ht="15" thickBot="1" x14ac:dyDescent="0.35">
      <c r="A10" s="8"/>
      <c r="B10" s="35" t="s">
        <v>9</v>
      </c>
      <c r="C10" s="37"/>
      <c r="D10" s="140"/>
      <c r="E10" s="141"/>
      <c r="F10" s="142"/>
      <c r="G10" s="9" t="s">
        <v>10</v>
      </c>
      <c r="H10" s="47" t="s">
        <v>11</v>
      </c>
    </row>
    <row r="11" spans="1:10" ht="15" thickBot="1" x14ac:dyDescent="0.35">
      <c r="A11" s="10">
        <v>1</v>
      </c>
      <c r="B11" s="27" t="s">
        <v>12</v>
      </c>
      <c r="C11" s="28"/>
      <c r="D11" s="27" t="s">
        <v>13</v>
      </c>
      <c r="E11" s="31"/>
      <c r="F11" s="28"/>
      <c r="G11" s="11" t="s">
        <v>14</v>
      </c>
      <c r="H11" s="48" t="s">
        <v>15</v>
      </c>
      <c r="J11" s="1" t="s">
        <v>71</v>
      </c>
    </row>
    <row r="12" spans="1:10" x14ac:dyDescent="0.3">
      <c r="A12" s="12">
        <v>1</v>
      </c>
      <c r="B12" s="24" t="s">
        <v>18</v>
      </c>
      <c r="C12" s="29"/>
      <c r="D12" s="24" t="s">
        <v>19</v>
      </c>
      <c r="E12" s="26"/>
      <c r="F12" s="29"/>
      <c r="G12" s="13">
        <v>110</v>
      </c>
      <c r="H12" s="49">
        <v>850</v>
      </c>
      <c r="J12" s="55">
        <f t="shared" ref="J12:J30" si="0">G12</f>
        <v>110</v>
      </c>
    </row>
    <row r="13" spans="1:10" x14ac:dyDescent="0.3">
      <c r="A13" s="12">
        <v>2</v>
      </c>
      <c r="B13" s="24" t="s">
        <v>20</v>
      </c>
      <c r="C13" s="29"/>
      <c r="D13" s="24" t="s">
        <v>19</v>
      </c>
      <c r="E13" s="26"/>
      <c r="F13" s="29"/>
      <c r="G13" s="13">
        <v>70</v>
      </c>
      <c r="H13" s="49">
        <v>1475.85</v>
      </c>
      <c r="J13" s="55">
        <f t="shared" si="0"/>
        <v>70</v>
      </c>
    </row>
    <row r="14" spans="1:10" x14ac:dyDescent="0.3">
      <c r="A14" s="12">
        <v>3</v>
      </c>
      <c r="B14" s="24" t="s">
        <v>21</v>
      </c>
      <c r="C14" s="29"/>
      <c r="D14" s="24" t="s">
        <v>22</v>
      </c>
      <c r="E14" s="26"/>
      <c r="F14" s="29"/>
      <c r="G14" s="14">
        <v>282</v>
      </c>
      <c r="H14" s="49">
        <v>3998.27</v>
      </c>
      <c r="J14" s="55">
        <f t="shared" si="0"/>
        <v>282</v>
      </c>
    </row>
    <row r="15" spans="1:10" x14ac:dyDescent="0.3">
      <c r="A15" s="12">
        <v>4</v>
      </c>
      <c r="B15" s="24" t="s">
        <v>23</v>
      </c>
      <c r="C15" s="29"/>
      <c r="D15" s="24" t="s">
        <v>24</v>
      </c>
      <c r="E15" s="26"/>
      <c r="F15" s="29"/>
      <c r="G15" s="14">
        <v>220</v>
      </c>
      <c r="H15" s="49">
        <v>3132.71</v>
      </c>
      <c r="J15" s="55">
        <f t="shared" si="0"/>
        <v>220</v>
      </c>
    </row>
    <row r="16" spans="1:10" x14ac:dyDescent="0.3">
      <c r="A16" s="12">
        <v>5</v>
      </c>
      <c r="B16" s="24" t="s">
        <v>25</v>
      </c>
      <c r="C16" s="29"/>
      <c r="D16" s="24" t="s">
        <v>26</v>
      </c>
      <c r="E16" s="26"/>
      <c r="F16" s="29"/>
      <c r="G16" s="14">
        <v>75</v>
      </c>
      <c r="H16" s="49">
        <v>1010</v>
      </c>
      <c r="J16" s="55">
        <f t="shared" si="0"/>
        <v>75</v>
      </c>
    </row>
    <row r="17" spans="1:12" x14ac:dyDescent="0.3">
      <c r="A17" s="12">
        <v>6</v>
      </c>
      <c r="B17" s="24" t="s">
        <v>36</v>
      </c>
      <c r="C17" s="29"/>
      <c r="D17" s="24" t="s">
        <v>37</v>
      </c>
      <c r="E17" s="26"/>
      <c r="F17" s="29"/>
      <c r="G17" s="13">
        <v>175</v>
      </c>
      <c r="H17" s="49">
        <v>2200</v>
      </c>
      <c r="J17" s="55">
        <f t="shared" si="0"/>
        <v>175</v>
      </c>
    </row>
    <row r="18" spans="1:12" x14ac:dyDescent="0.3">
      <c r="A18" s="12">
        <v>7</v>
      </c>
      <c r="B18" s="24" t="s">
        <v>38</v>
      </c>
      <c r="C18" s="29"/>
      <c r="D18" s="24" t="s">
        <v>39</v>
      </c>
      <c r="E18" s="26"/>
      <c r="F18" s="29"/>
      <c r="G18" s="13">
        <v>70</v>
      </c>
      <c r="H18" s="49">
        <v>3683</v>
      </c>
      <c r="J18" s="55">
        <f t="shared" si="0"/>
        <v>70</v>
      </c>
    </row>
    <row r="19" spans="1:12" x14ac:dyDescent="0.3">
      <c r="A19" s="12">
        <v>8</v>
      </c>
      <c r="B19" s="24" t="s">
        <v>42</v>
      </c>
      <c r="C19" s="29"/>
      <c r="D19" s="24" t="s">
        <v>34</v>
      </c>
      <c r="E19" s="26"/>
      <c r="F19" s="29"/>
      <c r="G19" s="13">
        <v>80</v>
      </c>
      <c r="H19" s="49">
        <v>1175</v>
      </c>
      <c r="J19" s="55">
        <f t="shared" si="0"/>
        <v>80</v>
      </c>
    </row>
    <row r="20" spans="1:12" x14ac:dyDescent="0.3">
      <c r="A20" s="12">
        <v>9</v>
      </c>
      <c r="B20" s="24" t="s">
        <v>43</v>
      </c>
      <c r="C20" s="29"/>
      <c r="D20" s="24" t="s">
        <v>32</v>
      </c>
      <c r="E20" s="26"/>
      <c r="F20" s="29"/>
      <c r="G20" s="13">
        <v>160</v>
      </c>
      <c r="H20" s="49">
        <v>1816.1</v>
      </c>
      <c r="J20" s="55">
        <f t="shared" si="0"/>
        <v>160</v>
      </c>
    </row>
    <row r="21" spans="1:12" x14ac:dyDescent="0.3">
      <c r="A21" s="12">
        <v>10</v>
      </c>
      <c r="B21" s="24" t="s">
        <v>44</v>
      </c>
      <c r="C21" s="29"/>
      <c r="D21" s="24" t="s">
        <v>35</v>
      </c>
      <c r="E21" s="26"/>
      <c r="F21" s="29"/>
      <c r="G21" s="13">
        <v>87</v>
      </c>
      <c r="H21" s="49">
        <v>1295</v>
      </c>
      <c r="J21" s="55">
        <f t="shared" si="0"/>
        <v>87</v>
      </c>
    </row>
    <row r="22" spans="1:12" x14ac:dyDescent="0.3">
      <c r="A22" s="12">
        <v>11</v>
      </c>
      <c r="B22" s="24" t="s">
        <v>47</v>
      </c>
      <c r="C22" s="29"/>
      <c r="D22" s="24" t="s">
        <v>48</v>
      </c>
      <c r="E22" s="26"/>
      <c r="F22" s="29"/>
      <c r="G22" s="13">
        <v>200</v>
      </c>
      <c r="H22" s="49">
        <v>990.4</v>
      </c>
      <c r="J22" s="55">
        <f t="shared" si="0"/>
        <v>200</v>
      </c>
    </row>
    <row r="23" spans="1:12" x14ac:dyDescent="0.3">
      <c r="A23" s="12">
        <v>12</v>
      </c>
      <c r="B23" s="25" t="s">
        <v>49</v>
      </c>
      <c r="C23" s="30"/>
      <c r="D23" s="25" t="s">
        <v>35</v>
      </c>
      <c r="E23" s="32"/>
      <c r="F23" s="30"/>
      <c r="G23" s="15">
        <v>115</v>
      </c>
      <c r="H23" s="53">
        <v>1410.5</v>
      </c>
      <c r="J23" s="55">
        <f t="shared" si="0"/>
        <v>115</v>
      </c>
    </row>
    <row r="24" spans="1:12" x14ac:dyDescent="0.3">
      <c r="A24" s="12">
        <v>13</v>
      </c>
      <c r="B24" s="24" t="s">
        <v>51</v>
      </c>
      <c r="C24" s="29"/>
      <c r="D24" s="24" t="s">
        <v>50</v>
      </c>
      <c r="E24" s="26"/>
      <c r="F24" s="26"/>
      <c r="G24" s="14">
        <v>30</v>
      </c>
      <c r="H24" s="49">
        <v>1416</v>
      </c>
      <c r="J24" s="55">
        <f t="shared" si="0"/>
        <v>30</v>
      </c>
    </row>
    <row r="25" spans="1:12" x14ac:dyDescent="0.3">
      <c r="A25" s="12">
        <v>14</v>
      </c>
      <c r="B25" s="24" t="s">
        <v>52</v>
      </c>
      <c r="C25" s="29"/>
      <c r="D25" s="24" t="s">
        <v>35</v>
      </c>
      <c r="E25" s="26"/>
      <c r="F25" s="26"/>
      <c r="G25" s="33">
        <v>107</v>
      </c>
      <c r="H25" s="53">
        <v>3212</v>
      </c>
      <c r="J25" s="55">
        <f t="shared" si="0"/>
        <v>107</v>
      </c>
    </row>
    <row r="26" spans="1:12" x14ac:dyDescent="0.3">
      <c r="A26" s="12">
        <v>15</v>
      </c>
      <c r="B26" s="25" t="s">
        <v>53</v>
      </c>
      <c r="C26" s="30"/>
      <c r="D26" s="25" t="s">
        <v>54</v>
      </c>
      <c r="E26" s="32"/>
      <c r="F26" s="30"/>
      <c r="G26" s="15">
        <v>40</v>
      </c>
      <c r="H26" s="54">
        <v>1090</v>
      </c>
      <c r="J26" s="55">
        <f t="shared" si="0"/>
        <v>40</v>
      </c>
    </row>
    <row r="27" spans="1:12" x14ac:dyDescent="0.3">
      <c r="A27" s="12">
        <v>16</v>
      </c>
      <c r="B27" s="25" t="s">
        <v>55</v>
      </c>
      <c r="C27" s="30"/>
      <c r="D27" s="25" t="s">
        <v>56</v>
      </c>
      <c r="E27" s="32"/>
      <c r="F27" s="30"/>
      <c r="G27" s="14">
        <v>119</v>
      </c>
      <c r="H27" s="51">
        <v>1967</v>
      </c>
      <c r="J27" s="55">
        <f t="shared" si="0"/>
        <v>119</v>
      </c>
      <c r="L27" s="1" t="s">
        <v>76</v>
      </c>
    </row>
    <row r="28" spans="1:12" x14ac:dyDescent="0.3">
      <c r="A28" s="12">
        <v>17</v>
      </c>
      <c r="B28" s="25" t="s">
        <v>57</v>
      </c>
      <c r="C28" s="30"/>
      <c r="D28" s="25" t="s">
        <v>54</v>
      </c>
      <c r="E28" s="32"/>
      <c r="F28" s="30"/>
      <c r="G28" s="13">
        <v>112</v>
      </c>
      <c r="H28" s="51">
        <v>1417</v>
      </c>
      <c r="J28" s="55">
        <f t="shared" si="0"/>
        <v>112</v>
      </c>
      <c r="L28" s="1" t="s">
        <v>77</v>
      </c>
    </row>
    <row r="29" spans="1:12" x14ac:dyDescent="0.3">
      <c r="A29" s="12">
        <v>18</v>
      </c>
      <c r="B29" s="24" t="s">
        <v>59</v>
      </c>
      <c r="C29" s="30"/>
      <c r="D29" s="25" t="s">
        <v>60</v>
      </c>
      <c r="E29" s="32"/>
      <c r="F29" s="30"/>
      <c r="G29" s="14">
        <v>118</v>
      </c>
      <c r="H29" s="50">
        <v>1209</v>
      </c>
      <c r="J29" s="55">
        <f t="shared" si="0"/>
        <v>118</v>
      </c>
    </row>
    <row r="30" spans="1:12" x14ac:dyDescent="0.3">
      <c r="A30" s="12">
        <v>19</v>
      </c>
      <c r="B30" s="24" t="s">
        <v>62</v>
      </c>
      <c r="C30" s="30"/>
      <c r="D30" s="25" t="s">
        <v>63</v>
      </c>
      <c r="E30" s="32"/>
      <c r="G30" s="14">
        <v>125</v>
      </c>
      <c r="H30" s="50">
        <v>2972</v>
      </c>
      <c r="J30" s="55">
        <f t="shared" si="0"/>
        <v>125</v>
      </c>
    </row>
    <row r="31" spans="1:12" x14ac:dyDescent="0.3">
      <c r="A31" s="43">
        <v>20</v>
      </c>
      <c r="B31" s="25" t="s">
        <v>66</v>
      </c>
      <c r="C31" s="30"/>
      <c r="D31" s="25" t="s">
        <v>67</v>
      </c>
      <c r="E31" s="32"/>
      <c r="F31" s="30"/>
      <c r="G31" s="16">
        <v>776</v>
      </c>
      <c r="H31" s="53">
        <v>7773.2</v>
      </c>
      <c r="J31" s="55"/>
    </row>
    <row r="32" spans="1:12" s="154" customFormat="1" x14ac:dyDescent="0.3">
      <c r="A32" s="148">
        <v>21</v>
      </c>
      <c r="B32" s="149" t="s">
        <v>16</v>
      </c>
      <c r="C32" s="150"/>
      <c r="D32" s="149" t="s">
        <v>17</v>
      </c>
      <c r="E32" s="151"/>
      <c r="F32" s="150"/>
      <c r="G32" s="152">
        <v>225</v>
      </c>
      <c r="H32" s="153">
        <v>2442.6</v>
      </c>
      <c r="J32" s="155"/>
    </row>
    <row r="33" spans="1:13" x14ac:dyDescent="0.3">
      <c r="A33" s="61">
        <v>22</v>
      </c>
      <c r="B33" s="24" t="s">
        <v>31</v>
      </c>
      <c r="C33" s="29"/>
      <c r="D33" s="24" t="s">
        <v>32</v>
      </c>
      <c r="E33" s="26"/>
      <c r="F33" s="29"/>
      <c r="G33" s="13">
        <v>300</v>
      </c>
      <c r="H33" s="52">
        <v>2248.6999999999998</v>
      </c>
      <c r="J33" s="55"/>
    </row>
    <row r="34" spans="1:13" x14ac:dyDescent="0.3">
      <c r="A34" s="61">
        <v>23</v>
      </c>
      <c r="B34" s="24" t="s">
        <v>33</v>
      </c>
      <c r="C34" s="29"/>
      <c r="D34" s="24" t="s">
        <v>34</v>
      </c>
      <c r="E34" s="26"/>
      <c r="F34" s="29"/>
      <c r="G34" s="13">
        <v>290</v>
      </c>
      <c r="H34" s="49">
        <v>3122</v>
      </c>
      <c r="J34" s="55"/>
    </row>
    <row r="35" spans="1:13" x14ac:dyDescent="0.3">
      <c r="A35" s="61">
        <v>24</v>
      </c>
      <c r="B35" s="24" t="s">
        <v>29</v>
      </c>
      <c r="C35" s="29"/>
      <c r="D35" s="24" t="s">
        <v>30</v>
      </c>
      <c r="E35" s="26"/>
      <c r="F35" s="29"/>
      <c r="G35" s="14">
        <v>430</v>
      </c>
      <c r="H35" s="51">
        <v>4748.8999999999996</v>
      </c>
      <c r="J35" s="55"/>
    </row>
    <row r="36" spans="1:13" x14ac:dyDescent="0.3">
      <c r="A36" s="61">
        <v>25</v>
      </c>
      <c r="B36" s="24" t="s">
        <v>43</v>
      </c>
      <c r="C36" s="29"/>
      <c r="D36" s="24" t="s">
        <v>32</v>
      </c>
      <c r="E36" s="26"/>
      <c r="F36" s="29"/>
      <c r="G36" s="13">
        <v>160</v>
      </c>
      <c r="H36" s="49">
        <v>1816.1</v>
      </c>
      <c r="J36" s="55"/>
    </row>
    <row r="37" spans="1:13" x14ac:dyDescent="0.3">
      <c r="A37" s="62">
        <v>26</v>
      </c>
      <c r="B37" s="25" t="s">
        <v>58</v>
      </c>
      <c r="C37" s="30"/>
      <c r="D37" s="25" t="s">
        <v>56</v>
      </c>
      <c r="E37" s="32"/>
      <c r="F37" s="30"/>
      <c r="G37" s="13">
        <v>100</v>
      </c>
      <c r="H37" s="51">
        <v>1838</v>
      </c>
      <c r="M37" s="1">
        <v>19500</v>
      </c>
    </row>
    <row r="38" spans="1:13" x14ac:dyDescent="0.3">
      <c r="A38" s="62">
        <v>27</v>
      </c>
      <c r="B38" s="24" t="s">
        <v>45</v>
      </c>
      <c r="C38" s="29"/>
      <c r="D38" s="24" t="s">
        <v>46</v>
      </c>
      <c r="E38" s="26"/>
      <c r="F38" s="29"/>
      <c r="G38" s="13">
        <v>80</v>
      </c>
      <c r="H38" s="49">
        <v>1178</v>
      </c>
    </row>
    <row r="39" spans="1:13" x14ac:dyDescent="0.3">
      <c r="A39" s="62">
        <v>28</v>
      </c>
      <c r="B39" s="24" t="s">
        <v>27</v>
      </c>
      <c r="C39" s="29"/>
      <c r="D39" s="24" t="s">
        <v>28</v>
      </c>
      <c r="E39" s="26"/>
      <c r="F39" s="29"/>
      <c r="G39" s="13">
        <v>180</v>
      </c>
      <c r="H39" s="50">
        <v>3042</v>
      </c>
      <c r="J39" s="55">
        <f>SUM(J12:J37)</f>
        <v>2295</v>
      </c>
      <c r="M39" s="58">
        <f>134.5+98+20+14+100+300+300</f>
        <v>966.5</v>
      </c>
    </row>
    <row r="40" spans="1:13" x14ac:dyDescent="0.3">
      <c r="A40" s="62">
        <v>29</v>
      </c>
      <c r="B40" s="24" t="s">
        <v>40</v>
      </c>
      <c r="C40" s="29"/>
      <c r="D40" s="24" t="s">
        <v>41</v>
      </c>
      <c r="E40" s="26"/>
      <c r="F40" s="29"/>
      <c r="G40" s="13">
        <v>374.5</v>
      </c>
      <c r="H40" s="49">
        <v>3879.4</v>
      </c>
      <c r="J40" s="55"/>
      <c r="M40" s="58"/>
    </row>
    <row r="41" spans="1:13" x14ac:dyDescent="0.3">
      <c r="A41" s="62">
        <v>30</v>
      </c>
      <c r="B41" s="24" t="s">
        <v>61</v>
      </c>
      <c r="C41" s="29"/>
      <c r="D41" s="24" t="s">
        <v>56</v>
      </c>
      <c r="E41" s="26"/>
      <c r="F41" s="29"/>
      <c r="G41" s="14">
        <v>221</v>
      </c>
      <c r="H41" s="50">
        <v>1331</v>
      </c>
      <c r="J41" s="55"/>
      <c r="M41" s="58"/>
    </row>
    <row r="42" spans="1:13" x14ac:dyDescent="0.3">
      <c r="A42" s="62">
        <v>31</v>
      </c>
      <c r="B42" s="24" t="s">
        <v>64</v>
      </c>
      <c r="C42" s="29"/>
      <c r="D42" s="24" t="s">
        <v>65</v>
      </c>
      <c r="E42" s="26"/>
      <c r="F42" s="29"/>
      <c r="G42" s="14">
        <v>190</v>
      </c>
      <c r="H42" s="50">
        <v>2391</v>
      </c>
      <c r="J42" s="55"/>
      <c r="M42" s="58"/>
    </row>
    <row r="43" spans="1:13" x14ac:dyDescent="0.3">
      <c r="A43" s="62">
        <v>32</v>
      </c>
      <c r="B43" s="24" t="s">
        <v>78</v>
      </c>
      <c r="C43" s="30"/>
      <c r="D43" s="63" t="s">
        <v>79</v>
      </c>
      <c r="E43" s="32"/>
      <c r="F43" s="30"/>
      <c r="G43" s="60">
        <v>396</v>
      </c>
      <c r="H43" s="59">
        <v>7305</v>
      </c>
      <c r="I43" s="55">
        <f>G48+G49</f>
        <v>85</v>
      </c>
      <c r="J43" s="55"/>
      <c r="M43" s="58"/>
    </row>
    <row r="44" spans="1:13" x14ac:dyDescent="0.3">
      <c r="A44" s="62">
        <v>33</v>
      </c>
      <c r="B44" s="24" t="s">
        <v>80</v>
      </c>
      <c r="C44" s="30"/>
      <c r="D44" s="25" t="s">
        <v>81</v>
      </c>
      <c r="E44" s="32"/>
      <c r="F44" s="30"/>
      <c r="G44" s="60">
        <v>44</v>
      </c>
      <c r="H44" s="59">
        <v>1491.4</v>
      </c>
      <c r="I44" s="55">
        <f>I43-23</f>
        <v>62</v>
      </c>
      <c r="J44" s="55"/>
      <c r="M44" s="58"/>
    </row>
    <row r="45" spans="1:13" x14ac:dyDescent="0.3">
      <c r="A45" s="62">
        <v>34</v>
      </c>
      <c r="B45" s="24" t="s">
        <v>82</v>
      </c>
      <c r="C45" s="30"/>
      <c r="D45" s="25" t="s">
        <v>83</v>
      </c>
      <c r="E45" s="32"/>
      <c r="F45" s="30"/>
      <c r="G45" s="16">
        <v>90</v>
      </c>
      <c r="H45" s="59">
        <v>2141.9</v>
      </c>
      <c r="I45" s="55"/>
      <c r="J45" s="55"/>
      <c r="M45" s="58"/>
    </row>
    <row r="46" spans="1:13" x14ac:dyDescent="0.3">
      <c r="A46" s="62">
        <v>35</v>
      </c>
      <c r="B46" s="24" t="s">
        <v>84</v>
      </c>
      <c r="C46" s="30"/>
      <c r="D46" s="25" t="s">
        <v>85</v>
      </c>
      <c r="E46" s="32"/>
      <c r="F46" s="30"/>
      <c r="G46" s="16">
        <v>75</v>
      </c>
      <c r="H46" s="59">
        <v>729.6</v>
      </c>
      <c r="J46" s="55"/>
      <c r="M46" s="58"/>
    </row>
    <row r="47" spans="1:13" x14ac:dyDescent="0.3">
      <c r="A47" s="62">
        <v>36</v>
      </c>
      <c r="B47" s="24" t="s">
        <v>86</v>
      </c>
      <c r="C47" s="30"/>
      <c r="D47" s="25" t="s">
        <v>87</v>
      </c>
      <c r="E47" s="32"/>
      <c r="F47" s="30"/>
      <c r="G47" s="16">
        <v>75</v>
      </c>
      <c r="H47" s="59">
        <v>499.6</v>
      </c>
      <c r="J47" s="55"/>
      <c r="M47" s="58"/>
    </row>
    <row r="48" spans="1:13" x14ac:dyDescent="0.3">
      <c r="A48" s="105">
        <v>37</v>
      </c>
      <c r="B48" s="24" t="s">
        <v>118</v>
      </c>
      <c r="C48" s="107"/>
      <c r="D48" s="106" t="s">
        <v>119</v>
      </c>
      <c r="E48" s="108"/>
      <c r="F48" s="107"/>
      <c r="G48" s="109">
        <v>25</v>
      </c>
      <c r="H48" s="110">
        <v>1031</v>
      </c>
      <c r="J48" s="55"/>
      <c r="M48" s="58"/>
    </row>
    <row r="49" spans="1:14" ht="15" thickBot="1" x14ac:dyDescent="0.35">
      <c r="A49" s="105">
        <v>38</v>
      </c>
      <c r="B49" s="106" t="s">
        <v>135</v>
      </c>
      <c r="C49" s="107"/>
      <c r="D49" s="106" t="s">
        <v>50</v>
      </c>
      <c r="E49" s="108"/>
      <c r="F49" s="107"/>
      <c r="G49" s="109">
        <v>60</v>
      </c>
      <c r="H49" s="111">
        <v>877</v>
      </c>
      <c r="J49" s="55"/>
      <c r="M49" s="58"/>
    </row>
    <row r="50" spans="1:14" ht="15" thickBot="1" x14ac:dyDescent="0.35">
      <c r="A50" s="17"/>
      <c r="B50" s="18" t="s">
        <v>68</v>
      </c>
      <c r="C50" s="18"/>
      <c r="D50" s="19"/>
      <c r="E50" s="19"/>
      <c r="F50" s="19"/>
      <c r="G50" s="120">
        <f>SUM(G12:G49)</f>
        <v>6386.5</v>
      </c>
      <c r="H50" s="121">
        <f>SUM(H12:H49)</f>
        <v>86206.23</v>
      </c>
      <c r="J50" s="44">
        <f>G50</f>
        <v>6386.5</v>
      </c>
      <c r="M50" s="1">
        <f>M39/M37</f>
        <v>4.9564102564102562E-2</v>
      </c>
    </row>
    <row r="51" spans="1:14" x14ac:dyDescent="0.3">
      <c r="A51" s="21"/>
      <c r="D51" s="20"/>
      <c r="E51" s="20"/>
      <c r="F51" s="20"/>
      <c r="G51" s="22"/>
      <c r="J51" s="44" t="e">
        <f>#REF!</f>
        <v>#REF!</v>
      </c>
      <c r="K51" s="1" t="e">
        <f>J50/J51</f>
        <v>#REF!</v>
      </c>
      <c r="M51" s="1">
        <f>M50*100</f>
        <v>4.9564102564102566</v>
      </c>
    </row>
    <row r="52" spans="1:14" x14ac:dyDescent="0.3">
      <c r="A52" s="21"/>
      <c r="D52" s="144"/>
      <c r="E52" s="144"/>
      <c r="F52" s="144"/>
      <c r="G52" s="144"/>
      <c r="H52" s="144"/>
      <c r="K52" s="56">
        <v>0.5</v>
      </c>
    </row>
    <row r="53" spans="1:14" ht="15.6" x14ac:dyDescent="0.3">
      <c r="A53" s="21"/>
      <c r="D53" s="40"/>
      <c r="E53" s="123" t="s">
        <v>159</v>
      </c>
      <c r="F53" s="123"/>
      <c r="G53" s="123"/>
      <c r="H53" s="123"/>
      <c r="K53" s="57" t="e">
        <f>K51*K52</f>
        <v>#REF!</v>
      </c>
    </row>
    <row r="54" spans="1:14" x14ac:dyDescent="0.3">
      <c r="A54" s="21"/>
      <c r="D54" s="41"/>
      <c r="E54" s="122" t="s">
        <v>69</v>
      </c>
      <c r="F54" s="122"/>
      <c r="G54" s="122"/>
      <c r="H54" s="122"/>
      <c r="K54" s="1">
        <v>0.2</v>
      </c>
    </row>
    <row r="55" spans="1:14" x14ac:dyDescent="0.3">
      <c r="D55" s="41"/>
      <c r="E55" s="122" t="s">
        <v>150</v>
      </c>
      <c r="F55" s="122"/>
      <c r="G55" s="122"/>
      <c r="H55" s="122"/>
      <c r="K55" s="57" t="e">
        <f>SUM(K53:K54)</f>
        <v>#REF!</v>
      </c>
      <c r="L55" s="56"/>
      <c r="M55" s="57"/>
    </row>
    <row r="56" spans="1:14" ht="15.6" x14ac:dyDescent="0.3">
      <c r="B56" s="23"/>
      <c r="C56" s="23"/>
      <c r="D56" s="42"/>
      <c r="E56" s="123" t="s">
        <v>70</v>
      </c>
      <c r="F56" s="123"/>
      <c r="G56" s="123"/>
      <c r="H56" s="123"/>
    </row>
    <row r="57" spans="1:14" x14ac:dyDescent="0.3">
      <c r="D57" s="20"/>
      <c r="E57" s="5"/>
      <c r="F57" s="5"/>
      <c r="G57" s="5"/>
      <c r="M57" s="1">
        <f>90+272+155+313.4</f>
        <v>830.4</v>
      </c>
      <c r="N57" s="1">
        <v>2018</v>
      </c>
    </row>
    <row r="58" spans="1:14" x14ac:dyDescent="0.3">
      <c r="D58" s="20"/>
      <c r="M58" s="1">
        <f>250+208</f>
        <v>458</v>
      </c>
      <c r="N58" s="1">
        <v>2018</v>
      </c>
    </row>
    <row r="59" spans="1:14" x14ac:dyDescent="0.3">
      <c r="D59" s="38"/>
      <c r="E59" s="38"/>
      <c r="F59" s="38"/>
      <c r="G59" s="38"/>
      <c r="H59" s="38"/>
    </row>
    <row r="60" spans="1:14" x14ac:dyDescent="0.3">
      <c r="D60" s="39"/>
      <c r="E60" s="39"/>
      <c r="F60" s="39"/>
      <c r="G60" s="39"/>
      <c r="H60" s="39"/>
    </row>
    <row r="61" spans="1:14" ht="15.6" x14ac:dyDescent="0.3">
      <c r="E61" s="124" t="s">
        <v>155</v>
      </c>
      <c r="F61" s="124"/>
      <c r="G61" s="124"/>
      <c r="H61" s="124"/>
    </row>
    <row r="62" spans="1:14" x14ac:dyDescent="0.3">
      <c r="E62" s="125" t="s">
        <v>152</v>
      </c>
      <c r="F62" s="125"/>
      <c r="G62" s="125"/>
      <c r="H62" s="125"/>
    </row>
    <row r="63" spans="1:14" x14ac:dyDescent="0.3">
      <c r="E63" s="125" t="s">
        <v>156</v>
      </c>
      <c r="F63" s="125"/>
      <c r="G63" s="125"/>
      <c r="H63" s="125"/>
    </row>
  </sheetData>
  <mergeCells count="13">
    <mergeCell ref="A1:H1"/>
    <mergeCell ref="A2:H2"/>
    <mergeCell ref="A3:H3"/>
    <mergeCell ref="E61:H61"/>
    <mergeCell ref="E62:H62"/>
    <mergeCell ref="E54:H54"/>
    <mergeCell ref="E63:H63"/>
    <mergeCell ref="D8:F10"/>
    <mergeCell ref="A5:H5"/>
    <mergeCell ref="D52:H52"/>
    <mergeCell ref="E53:H53"/>
    <mergeCell ref="E55:H55"/>
    <mergeCell ref="E56:H56"/>
  </mergeCells>
  <pageMargins left="0.7" right="0.7" top="0.75" bottom="0.75" header="0.3" footer="0.3"/>
  <pageSetup paperSize="5" scale="86" orientation="portrait" horizontalDpi="4294967294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workbookViewId="0">
      <selection activeCell="G41" sqref="G41"/>
    </sheetView>
  </sheetViews>
  <sheetFormatPr defaultRowHeight="14.4" x14ac:dyDescent="0.3"/>
  <cols>
    <col min="7" max="7" width="18.44140625" customWidth="1"/>
    <col min="8" max="8" width="23.33203125" customWidth="1"/>
  </cols>
  <sheetData>
    <row r="1" spans="1:8" x14ac:dyDescent="0.3">
      <c r="A1" t="s">
        <v>1</v>
      </c>
      <c r="B1" t="s">
        <v>2</v>
      </c>
      <c r="D1" t="s">
        <v>3</v>
      </c>
      <c r="G1" t="s">
        <v>4</v>
      </c>
      <c r="H1" t="s">
        <v>5</v>
      </c>
    </row>
    <row r="2" spans="1:8" x14ac:dyDescent="0.3">
      <c r="B2" t="s">
        <v>6</v>
      </c>
      <c r="G2" t="s">
        <v>7</v>
      </c>
      <c r="H2" t="s">
        <v>8</v>
      </c>
    </row>
    <row r="3" spans="1:8" x14ac:dyDescent="0.3">
      <c r="B3" t="s">
        <v>9</v>
      </c>
      <c r="G3" t="s">
        <v>10</v>
      </c>
      <c r="H3" t="s">
        <v>11</v>
      </c>
    </row>
    <row r="4" spans="1:8" x14ac:dyDescent="0.3">
      <c r="A4">
        <v>1</v>
      </c>
      <c r="B4">
        <v>2</v>
      </c>
      <c r="D4">
        <v>3</v>
      </c>
      <c r="G4">
        <v>4</v>
      </c>
      <c r="H4">
        <v>8</v>
      </c>
    </row>
    <row r="5" spans="1:8" x14ac:dyDescent="0.3">
      <c r="A5">
        <v>1</v>
      </c>
      <c r="B5" t="s">
        <v>18</v>
      </c>
      <c r="D5" t="s">
        <v>19</v>
      </c>
      <c r="G5">
        <v>110</v>
      </c>
      <c r="H5">
        <v>850</v>
      </c>
    </row>
    <row r="6" spans="1:8" x14ac:dyDescent="0.3">
      <c r="A6">
        <v>2</v>
      </c>
      <c r="B6" t="s">
        <v>20</v>
      </c>
      <c r="D6" t="s">
        <v>19</v>
      </c>
      <c r="G6">
        <v>70</v>
      </c>
      <c r="H6" s="146">
        <v>1475.85</v>
      </c>
    </row>
    <row r="7" spans="1:8" x14ac:dyDescent="0.3">
      <c r="A7">
        <v>3</v>
      </c>
      <c r="B7" t="s">
        <v>21</v>
      </c>
      <c r="D7" t="s">
        <v>22</v>
      </c>
      <c r="G7">
        <v>282</v>
      </c>
      <c r="H7" s="146">
        <v>3998.27</v>
      </c>
    </row>
    <row r="8" spans="1:8" x14ac:dyDescent="0.3">
      <c r="A8">
        <v>4</v>
      </c>
      <c r="B8" t="s">
        <v>23</v>
      </c>
      <c r="D8" t="s">
        <v>24</v>
      </c>
      <c r="G8">
        <v>220</v>
      </c>
      <c r="H8" s="146">
        <v>3132.71</v>
      </c>
    </row>
    <row r="9" spans="1:8" x14ac:dyDescent="0.3">
      <c r="A9">
        <v>5</v>
      </c>
      <c r="B9" t="s">
        <v>25</v>
      </c>
      <c r="D9" t="s">
        <v>26</v>
      </c>
      <c r="G9">
        <v>75</v>
      </c>
      <c r="H9" s="146">
        <v>1010</v>
      </c>
    </row>
    <row r="10" spans="1:8" x14ac:dyDescent="0.3">
      <c r="A10">
        <v>6</v>
      </c>
      <c r="B10" t="s">
        <v>36</v>
      </c>
      <c r="D10" t="s">
        <v>37</v>
      </c>
      <c r="G10">
        <v>175</v>
      </c>
      <c r="H10" s="146">
        <v>2200</v>
      </c>
    </row>
    <row r="11" spans="1:8" x14ac:dyDescent="0.3">
      <c r="A11">
        <v>7</v>
      </c>
      <c r="B11" t="s">
        <v>38</v>
      </c>
      <c r="D11" t="s">
        <v>39</v>
      </c>
      <c r="G11">
        <v>70</v>
      </c>
      <c r="H11" s="146">
        <v>3683</v>
      </c>
    </row>
    <row r="12" spans="1:8" x14ac:dyDescent="0.3">
      <c r="A12">
        <v>8</v>
      </c>
      <c r="B12" t="s">
        <v>42</v>
      </c>
      <c r="D12" t="s">
        <v>34</v>
      </c>
      <c r="G12">
        <v>80</v>
      </c>
      <c r="H12" s="146">
        <v>1175</v>
      </c>
    </row>
    <row r="13" spans="1:8" x14ac:dyDescent="0.3">
      <c r="A13">
        <v>9</v>
      </c>
      <c r="B13" t="s">
        <v>43</v>
      </c>
      <c r="D13" t="s">
        <v>32</v>
      </c>
      <c r="G13">
        <v>160</v>
      </c>
      <c r="H13" s="146">
        <v>1816.1</v>
      </c>
    </row>
    <row r="14" spans="1:8" x14ac:dyDescent="0.3">
      <c r="A14">
        <v>10</v>
      </c>
      <c r="B14" t="s">
        <v>44</v>
      </c>
      <c r="D14" t="s">
        <v>35</v>
      </c>
      <c r="G14">
        <v>87</v>
      </c>
      <c r="H14" s="146">
        <v>1295</v>
      </c>
    </row>
    <row r="15" spans="1:8" x14ac:dyDescent="0.3">
      <c r="A15">
        <v>11</v>
      </c>
      <c r="B15" t="s">
        <v>47</v>
      </c>
      <c r="D15" t="s">
        <v>48</v>
      </c>
      <c r="G15">
        <v>200</v>
      </c>
      <c r="H15">
        <v>990.4</v>
      </c>
    </row>
    <row r="16" spans="1:8" x14ac:dyDescent="0.3">
      <c r="A16">
        <v>12</v>
      </c>
      <c r="B16" t="s">
        <v>49</v>
      </c>
      <c r="D16" t="s">
        <v>35</v>
      </c>
      <c r="G16">
        <v>115</v>
      </c>
      <c r="H16" s="146">
        <v>1410.5</v>
      </c>
    </row>
    <row r="17" spans="1:8" x14ac:dyDescent="0.3">
      <c r="A17">
        <v>13</v>
      </c>
      <c r="B17" t="s">
        <v>51</v>
      </c>
      <c r="D17" t="s">
        <v>50</v>
      </c>
      <c r="G17">
        <v>30</v>
      </c>
      <c r="H17" s="146">
        <v>1416</v>
      </c>
    </row>
    <row r="18" spans="1:8" x14ac:dyDescent="0.3">
      <c r="A18">
        <v>14</v>
      </c>
      <c r="B18" t="s">
        <v>52</v>
      </c>
      <c r="D18" t="s">
        <v>35</v>
      </c>
      <c r="G18">
        <v>107</v>
      </c>
      <c r="H18" s="146">
        <v>3212</v>
      </c>
    </row>
    <row r="19" spans="1:8" x14ac:dyDescent="0.3">
      <c r="A19">
        <v>15</v>
      </c>
      <c r="B19" t="s">
        <v>53</v>
      </c>
      <c r="D19" t="s">
        <v>54</v>
      </c>
      <c r="G19">
        <v>40</v>
      </c>
      <c r="H19" s="146">
        <v>1090</v>
      </c>
    </row>
    <row r="20" spans="1:8" x14ac:dyDescent="0.3">
      <c r="A20">
        <v>16</v>
      </c>
      <c r="B20" t="s">
        <v>55</v>
      </c>
      <c r="D20" t="s">
        <v>56</v>
      </c>
      <c r="G20">
        <v>119</v>
      </c>
      <c r="H20" s="146">
        <v>1967</v>
      </c>
    </row>
    <row r="21" spans="1:8" x14ac:dyDescent="0.3">
      <c r="A21">
        <v>17</v>
      </c>
      <c r="B21" t="s">
        <v>57</v>
      </c>
      <c r="D21" t="s">
        <v>54</v>
      </c>
      <c r="G21">
        <v>112</v>
      </c>
      <c r="H21" s="146">
        <v>1417</v>
      </c>
    </row>
    <row r="22" spans="1:8" x14ac:dyDescent="0.3">
      <c r="A22">
        <v>18</v>
      </c>
      <c r="B22" t="s">
        <v>59</v>
      </c>
      <c r="D22" t="s">
        <v>60</v>
      </c>
      <c r="G22">
        <v>118</v>
      </c>
      <c r="H22" s="146">
        <v>1209</v>
      </c>
    </row>
    <row r="23" spans="1:8" x14ac:dyDescent="0.3">
      <c r="A23">
        <v>19</v>
      </c>
      <c r="B23" t="s">
        <v>62</v>
      </c>
      <c r="D23" t="s">
        <v>63</v>
      </c>
      <c r="G23">
        <v>125</v>
      </c>
      <c r="H23" s="146">
        <v>2972</v>
      </c>
    </row>
    <row r="24" spans="1:8" x14ac:dyDescent="0.3">
      <c r="A24">
        <v>20</v>
      </c>
      <c r="B24" t="s">
        <v>66</v>
      </c>
      <c r="D24" t="s">
        <v>67</v>
      </c>
      <c r="G24">
        <v>776</v>
      </c>
      <c r="H24" s="146">
        <v>7773.2</v>
      </c>
    </row>
    <row r="25" spans="1:8" x14ac:dyDescent="0.3">
      <c r="A25">
        <v>21</v>
      </c>
      <c r="B25" t="s">
        <v>16</v>
      </c>
      <c r="D25" t="s">
        <v>17</v>
      </c>
      <c r="G25">
        <v>225</v>
      </c>
      <c r="H25" s="146">
        <v>2442.6</v>
      </c>
    </row>
    <row r="26" spans="1:8" x14ac:dyDescent="0.3">
      <c r="A26">
        <v>22</v>
      </c>
      <c r="B26" t="s">
        <v>31</v>
      </c>
      <c r="D26" t="s">
        <v>32</v>
      </c>
      <c r="G26">
        <v>300</v>
      </c>
      <c r="H26" s="146">
        <v>2248.6999999999998</v>
      </c>
    </row>
    <row r="27" spans="1:8" x14ac:dyDescent="0.3">
      <c r="A27">
        <v>23</v>
      </c>
      <c r="B27" t="s">
        <v>33</v>
      </c>
      <c r="D27" t="s">
        <v>34</v>
      </c>
      <c r="G27">
        <v>290</v>
      </c>
      <c r="H27" s="146">
        <v>3122</v>
      </c>
    </row>
    <row r="28" spans="1:8" x14ac:dyDescent="0.3">
      <c r="A28">
        <v>24</v>
      </c>
      <c r="B28" t="s">
        <v>29</v>
      </c>
      <c r="D28" t="s">
        <v>30</v>
      </c>
      <c r="G28">
        <v>430</v>
      </c>
      <c r="H28" s="146">
        <v>4748.8999999999996</v>
      </c>
    </row>
    <row r="29" spans="1:8" x14ac:dyDescent="0.3">
      <c r="A29">
        <v>25</v>
      </c>
      <c r="B29" t="s">
        <v>43</v>
      </c>
      <c r="D29" t="s">
        <v>32</v>
      </c>
      <c r="G29">
        <v>160</v>
      </c>
      <c r="H29" s="146">
        <v>1816.1</v>
      </c>
    </row>
    <row r="30" spans="1:8" x14ac:dyDescent="0.3">
      <c r="A30">
        <v>26</v>
      </c>
      <c r="B30" t="s">
        <v>58</v>
      </c>
      <c r="D30" t="s">
        <v>56</v>
      </c>
      <c r="G30">
        <v>100</v>
      </c>
      <c r="H30" s="146">
        <v>1838</v>
      </c>
    </row>
    <row r="31" spans="1:8" x14ac:dyDescent="0.3">
      <c r="A31">
        <v>27</v>
      </c>
      <c r="B31" t="s">
        <v>45</v>
      </c>
      <c r="D31" t="s">
        <v>46</v>
      </c>
      <c r="G31">
        <v>80</v>
      </c>
      <c r="H31" s="146">
        <v>1178</v>
      </c>
    </row>
    <row r="32" spans="1:8" x14ac:dyDescent="0.3">
      <c r="A32">
        <v>28</v>
      </c>
      <c r="B32" t="s">
        <v>27</v>
      </c>
      <c r="D32" t="s">
        <v>28</v>
      </c>
      <c r="G32">
        <v>180</v>
      </c>
      <c r="H32" s="146">
        <v>3042</v>
      </c>
    </row>
    <row r="33" spans="1:13" x14ac:dyDescent="0.3">
      <c r="A33">
        <v>29</v>
      </c>
      <c r="B33" t="s">
        <v>40</v>
      </c>
      <c r="D33" t="s">
        <v>41</v>
      </c>
      <c r="G33">
        <v>375</v>
      </c>
      <c r="H33" s="146">
        <v>3879.4</v>
      </c>
    </row>
    <row r="34" spans="1:13" x14ac:dyDescent="0.3">
      <c r="A34">
        <v>30</v>
      </c>
      <c r="B34" t="s">
        <v>61</v>
      </c>
      <c r="D34" t="s">
        <v>56</v>
      </c>
      <c r="G34">
        <v>221</v>
      </c>
      <c r="H34" s="146">
        <v>1331</v>
      </c>
    </row>
    <row r="35" spans="1:13" x14ac:dyDescent="0.3">
      <c r="A35">
        <v>31</v>
      </c>
      <c r="B35" t="s">
        <v>64</v>
      </c>
      <c r="D35" t="s">
        <v>65</v>
      </c>
      <c r="G35">
        <v>190</v>
      </c>
      <c r="H35" s="146">
        <v>2391</v>
      </c>
      <c r="L35" s="147">
        <v>6302</v>
      </c>
    </row>
    <row r="36" spans="1:13" x14ac:dyDescent="0.3">
      <c r="A36">
        <v>32</v>
      </c>
      <c r="B36" t="s">
        <v>78</v>
      </c>
      <c r="D36" t="s">
        <v>79</v>
      </c>
      <c r="G36">
        <v>396</v>
      </c>
      <c r="H36" s="146">
        <v>7305</v>
      </c>
      <c r="L36">
        <v>25</v>
      </c>
    </row>
    <row r="37" spans="1:13" x14ac:dyDescent="0.3">
      <c r="A37">
        <v>33</v>
      </c>
      <c r="B37" t="s">
        <v>80</v>
      </c>
      <c r="D37" t="s">
        <v>81</v>
      </c>
      <c r="G37">
        <v>44</v>
      </c>
      <c r="H37" s="146">
        <v>1491.4</v>
      </c>
      <c r="L37">
        <v>60</v>
      </c>
      <c r="M37">
        <f>L36+L37</f>
        <v>85</v>
      </c>
    </row>
    <row r="38" spans="1:13" x14ac:dyDescent="0.3">
      <c r="A38">
        <v>34</v>
      </c>
      <c r="B38" t="s">
        <v>82</v>
      </c>
      <c r="D38" t="s">
        <v>83</v>
      </c>
      <c r="G38">
        <v>90</v>
      </c>
      <c r="H38" s="146">
        <v>2141.9</v>
      </c>
      <c r="L38" s="147">
        <f>SUM(L35:L37)</f>
        <v>6387</v>
      </c>
    </row>
    <row r="39" spans="1:13" x14ac:dyDescent="0.3">
      <c r="A39">
        <v>35</v>
      </c>
      <c r="B39" t="s">
        <v>84</v>
      </c>
      <c r="D39" t="s">
        <v>85</v>
      </c>
      <c r="G39">
        <v>75</v>
      </c>
      <c r="H39">
        <v>729.6</v>
      </c>
    </row>
    <row r="40" spans="1:13" x14ac:dyDescent="0.3">
      <c r="A40">
        <v>36</v>
      </c>
      <c r="B40" t="s">
        <v>86</v>
      </c>
      <c r="D40" t="s">
        <v>87</v>
      </c>
      <c r="G40">
        <v>75</v>
      </c>
      <c r="H40">
        <v>499.6</v>
      </c>
    </row>
    <row r="41" spans="1:13" x14ac:dyDescent="0.3">
      <c r="B41" t="s">
        <v>68</v>
      </c>
      <c r="G41" s="147">
        <v>6301.5</v>
      </c>
      <c r="H41" s="146">
        <v>84298.23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5"/>
  <sheetViews>
    <sheetView view="pageBreakPreview" topLeftCell="A58" zoomScale="90" zoomScaleNormal="100" zoomScaleSheetLayoutView="90" workbookViewId="0">
      <selection activeCell="C93" sqref="C93:F93"/>
    </sheetView>
  </sheetViews>
  <sheetFormatPr defaultRowHeight="14.4" x14ac:dyDescent="0.3"/>
  <cols>
    <col min="1" max="1" width="8.88671875" style="1"/>
    <col min="2" max="2" width="37.44140625" style="1" customWidth="1"/>
    <col min="3" max="3" width="50.6640625" style="1" customWidth="1"/>
    <col min="4" max="4" width="13.88671875" style="1" customWidth="1"/>
    <col min="5" max="5" width="18.109375" style="1" customWidth="1"/>
    <col min="6" max="16384" width="8.88671875" style="1"/>
  </cols>
  <sheetData>
    <row r="1" spans="1:6" ht="22.8" x14ac:dyDescent="0.3">
      <c r="A1" s="129" t="s">
        <v>73</v>
      </c>
      <c r="B1" s="129"/>
      <c r="C1" s="129"/>
      <c r="D1" s="129"/>
      <c r="E1" s="129"/>
      <c r="F1" s="64"/>
    </row>
    <row r="2" spans="1:6" ht="22.8" x14ac:dyDescent="0.3">
      <c r="A2" s="129" t="s">
        <v>74</v>
      </c>
      <c r="B2" s="129"/>
      <c r="C2" s="129"/>
      <c r="D2" s="129"/>
      <c r="E2" s="129"/>
      <c r="F2" s="64"/>
    </row>
    <row r="3" spans="1:6" ht="16.2" x14ac:dyDescent="0.3">
      <c r="A3" s="130" t="s">
        <v>75</v>
      </c>
      <c r="B3" s="130"/>
      <c r="C3" s="130"/>
      <c r="D3" s="130"/>
      <c r="E3" s="130"/>
      <c r="F3" s="65"/>
    </row>
    <row r="4" spans="1:6" x14ac:dyDescent="0.3">
      <c r="D4" s="66"/>
    </row>
    <row r="5" spans="1:6" ht="21" x14ac:dyDescent="0.4">
      <c r="C5" s="67" t="s">
        <v>88</v>
      </c>
      <c r="D5" s="66"/>
    </row>
    <row r="6" spans="1:6" x14ac:dyDescent="0.3">
      <c r="D6" s="66"/>
    </row>
    <row r="7" spans="1:6" x14ac:dyDescent="0.3">
      <c r="A7" s="126" t="s">
        <v>1</v>
      </c>
      <c r="B7" s="98" t="s">
        <v>2</v>
      </c>
      <c r="C7" s="131" t="s">
        <v>3</v>
      </c>
      <c r="D7" s="98" t="s">
        <v>4</v>
      </c>
      <c r="E7" s="98" t="s">
        <v>89</v>
      </c>
    </row>
    <row r="8" spans="1:6" x14ac:dyDescent="0.3">
      <c r="A8" s="127"/>
      <c r="B8" s="99" t="s">
        <v>6</v>
      </c>
      <c r="C8" s="132"/>
      <c r="D8" s="99" t="s">
        <v>7</v>
      </c>
      <c r="E8" s="99" t="s">
        <v>90</v>
      </c>
    </row>
    <row r="9" spans="1:6" ht="15" thickBot="1" x14ac:dyDescent="0.35">
      <c r="A9" s="128"/>
      <c r="B9" s="99" t="s">
        <v>9</v>
      </c>
      <c r="C9" s="133"/>
      <c r="D9" s="100" t="s">
        <v>10</v>
      </c>
      <c r="E9" s="100" t="s">
        <v>10</v>
      </c>
    </row>
    <row r="10" spans="1:6" ht="15" thickBot="1" x14ac:dyDescent="0.35">
      <c r="A10" s="68">
        <v>1</v>
      </c>
      <c r="B10" s="11" t="s">
        <v>12</v>
      </c>
      <c r="C10" s="11" t="s">
        <v>13</v>
      </c>
      <c r="D10" s="11" t="s">
        <v>14</v>
      </c>
      <c r="E10" s="11" t="s">
        <v>91</v>
      </c>
    </row>
    <row r="11" spans="1:6" x14ac:dyDescent="0.3">
      <c r="A11" s="69">
        <v>1</v>
      </c>
      <c r="B11" s="70" t="s">
        <v>16</v>
      </c>
      <c r="C11" s="70" t="s">
        <v>17</v>
      </c>
      <c r="D11" s="71">
        <v>225</v>
      </c>
      <c r="E11" s="72">
        <v>99</v>
      </c>
      <c r="F11" s="55">
        <f>D11</f>
        <v>225</v>
      </c>
    </row>
    <row r="12" spans="1:6" x14ac:dyDescent="0.3">
      <c r="A12" s="73">
        <v>2</v>
      </c>
      <c r="B12" s="74" t="s">
        <v>18</v>
      </c>
      <c r="C12" s="74" t="s">
        <v>19</v>
      </c>
      <c r="D12" s="75">
        <v>110</v>
      </c>
      <c r="E12" s="13">
        <v>60</v>
      </c>
    </row>
    <row r="13" spans="1:6" x14ac:dyDescent="0.3">
      <c r="A13" s="73">
        <v>3</v>
      </c>
      <c r="B13" s="74" t="s">
        <v>20</v>
      </c>
      <c r="C13" s="74" t="s">
        <v>19</v>
      </c>
      <c r="D13" s="75">
        <v>70</v>
      </c>
      <c r="E13" s="13">
        <v>40</v>
      </c>
    </row>
    <row r="14" spans="1:6" x14ac:dyDescent="0.3">
      <c r="A14" s="73">
        <v>4</v>
      </c>
      <c r="B14" s="74" t="s">
        <v>92</v>
      </c>
      <c r="C14" s="74" t="s">
        <v>93</v>
      </c>
      <c r="D14" s="75">
        <v>40</v>
      </c>
      <c r="E14" s="14">
        <v>30</v>
      </c>
    </row>
    <row r="15" spans="1:6" x14ac:dyDescent="0.3">
      <c r="A15" s="73">
        <v>5</v>
      </c>
      <c r="B15" s="74" t="s">
        <v>21</v>
      </c>
      <c r="C15" s="74" t="s">
        <v>22</v>
      </c>
      <c r="D15" s="112">
        <v>282</v>
      </c>
      <c r="E15" s="13">
        <v>268</v>
      </c>
      <c r="F15" s="55">
        <f>D15</f>
        <v>282</v>
      </c>
    </row>
    <row r="16" spans="1:6" x14ac:dyDescent="0.3">
      <c r="A16" s="73">
        <v>6</v>
      </c>
      <c r="B16" s="74" t="s">
        <v>23</v>
      </c>
      <c r="C16" s="74" t="s">
        <v>24</v>
      </c>
      <c r="D16" s="112">
        <v>220</v>
      </c>
      <c r="E16" s="13">
        <v>165</v>
      </c>
    </row>
    <row r="17" spans="1:6" x14ac:dyDescent="0.3">
      <c r="A17" s="73">
        <v>7</v>
      </c>
      <c r="B17" s="74" t="s">
        <v>94</v>
      </c>
      <c r="C17" s="74" t="s">
        <v>95</v>
      </c>
      <c r="D17" s="113">
        <v>25</v>
      </c>
      <c r="E17" s="13">
        <v>25</v>
      </c>
    </row>
    <row r="18" spans="1:6" x14ac:dyDescent="0.3">
      <c r="A18" s="73">
        <v>8</v>
      </c>
      <c r="B18" s="74" t="s">
        <v>96</v>
      </c>
      <c r="C18" s="74" t="s">
        <v>97</v>
      </c>
      <c r="D18" s="113">
        <v>130</v>
      </c>
      <c r="E18" s="13">
        <v>45</v>
      </c>
    </row>
    <row r="19" spans="1:6" x14ac:dyDescent="0.3">
      <c r="A19" s="73">
        <v>9</v>
      </c>
      <c r="B19" s="74" t="s">
        <v>25</v>
      </c>
      <c r="C19" s="74" t="s">
        <v>26</v>
      </c>
      <c r="D19" s="112">
        <v>75</v>
      </c>
      <c r="E19" s="77">
        <v>70</v>
      </c>
    </row>
    <row r="20" spans="1:6" x14ac:dyDescent="0.3">
      <c r="A20" s="73">
        <v>10</v>
      </c>
      <c r="B20" s="74" t="s">
        <v>27</v>
      </c>
      <c r="C20" s="74" t="s">
        <v>28</v>
      </c>
      <c r="D20" s="113">
        <v>180</v>
      </c>
      <c r="E20" s="13">
        <v>172</v>
      </c>
      <c r="F20" s="55">
        <f>D20</f>
        <v>180</v>
      </c>
    </row>
    <row r="21" spans="1:6" x14ac:dyDescent="0.3">
      <c r="A21" s="73">
        <v>11</v>
      </c>
      <c r="B21" s="74" t="s">
        <v>98</v>
      </c>
      <c r="C21" s="74" t="s">
        <v>99</v>
      </c>
      <c r="D21" s="113">
        <v>200</v>
      </c>
      <c r="E21" s="13">
        <v>175</v>
      </c>
    </row>
    <row r="22" spans="1:6" x14ac:dyDescent="0.3">
      <c r="A22" s="73">
        <v>12</v>
      </c>
      <c r="B22" s="74" t="s">
        <v>100</v>
      </c>
      <c r="C22" s="74" t="s">
        <v>101</v>
      </c>
      <c r="D22" s="113">
        <v>300</v>
      </c>
      <c r="E22" s="13">
        <v>150</v>
      </c>
    </row>
    <row r="23" spans="1:6" x14ac:dyDescent="0.3">
      <c r="A23" s="73">
        <v>13</v>
      </c>
      <c r="B23" s="74" t="s">
        <v>82</v>
      </c>
      <c r="C23" s="74" t="s">
        <v>83</v>
      </c>
      <c r="D23" s="113">
        <v>90</v>
      </c>
      <c r="E23" s="13">
        <v>75</v>
      </c>
    </row>
    <row r="24" spans="1:6" x14ac:dyDescent="0.3">
      <c r="A24" s="73">
        <v>14</v>
      </c>
      <c r="B24" s="74" t="s">
        <v>102</v>
      </c>
      <c r="C24" s="74" t="s">
        <v>103</v>
      </c>
      <c r="D24" s="113">
        <v>40</v>
      </c>
      <c r="E24" s="13">
        <v>40</v>
      </c>
    </row>
    <row r="25" spans="1:6" x14ac:dyDescent="0.3">
      <c r="A25" s="73">
        <v>15</v>
      </c>
      <c r="B25" s="74" t="s">
        <v>104</v>
      </c>
      <c r="C25" s="74" t="s">
        <v>105</v>
      </c>
      <c r="D25" s="112">
        <v>40</v>
      </c>
      <c r="E25" s="77">
        <v>40</v>
      </c>
    </row>
    <row r="26" spans="1:6" x14ac:dyDescent="0.3">
      <c r="A26" s="73">
        <v>16</v>
      </c>
      <c r="B26" s="74" t="s">
        <v>106</v>
      </c>
      <c r="C26" s="74" t="s">
        <v>107</v>
      </c>
      <c r="D26" s="112">
        <v>30</v>
      </c>
      <c r="E26" s="77">
        <v>30</v>
      </c>
    </row>
    <row r="27" spans="1:6" x14ac:dyDescent="0.3">
      <c r="A27" s="73">
        <v>17</v>
      </c>
      <c r="B27" s="74" t="s">
        <v>108</v>
      </c>
      <c r="C27" s="74" t="s">
        <v>109</v>
      </c>
      <c r="D27" s="112">
        <v>30</v>
      </c>
      <c r="E27" s="77">
        <v>30</v>
      </c>
    </row>
    <row r="28" spans="1:6" x14ac:dyDescent="0.3">
      <c r="A28" s="73">
        <v>18</v>
      </c>
      <c r="B28" s="74" t="s">
        <v>29</v>
      </c>
      <c r="C28" s="74" t="s">
        <v>30</v>
      </c>
      <c r="D28" s="112">
        <v>430</v>
      </c>
      <c r="E28" s="14">
        <v>430</v>
      </c>
    </row>
    <row r="29" spans="1:6" x14ac:dyDescent="0.3">
      <c r="A29" s="73">
        <v>19</v>
      </c>
      <c r="B29" s="74" t="s">
        <v>31</v>
      </c>
      <c r="C29" s="74" t="s">
        <v>32</v>
      </c>
      <c r="D29" s="113">
        <v>300</v>
      </c>
      <c r="E29" s="13">
        <v>258</v>
      </c>
    </row>
    <row r="30" spans="1:6" x14ac:dyDescent="0.3">
      <c r="A30" s="73">
        <v>20</v>
      </c>
      <c r="B30" s="74" t="s">
        <v>110</v>
      </c>
      <c r="C30" s="74" t="s">
        <v>111</v>
      </c>
      <c r="D30" s="113">
        <v>274</v>
      </c>
      <c r="E30" s="13">
        <v>250</v>
      </c>
    </row>
    <row r="31" spans="1:6" x14ac:dyDescent="0.3">
      <c r="A31" s="73">
        <v>21</v>
      </c>
      <c r="B31" s="74" t="s">
        <v>112</v>
      </c>
      <c r="C31" s="74" t="s">
        <v>79</v>
      </c>
      <c r="D31" s="113">
        <v>396</v>
      </c>
      <c r="E31" s="13">
        <v>360</v>
      </c>
    </row>
    <row r="32" spans="1:6" x14ac:dyDescent="0.3">
      <c r="A32" s="73">
        <v>22</v>
      </c>
      <c r="B32" s="74" t="s">
        <v>113</v>
      </c>
      <c r="C32" s="74" t="s">
        <v>114</v>
      </c>
      <c r="D32" s="113">
        <v>70</v>
      </c>
      <c r="E32" s="13">
        <v>70</v>
      </c>
    </row>
    <row r="33" spans="1:6" x14ac:dyDescent="0.3">
      <c r="A33" s="73">
        <v>23</v>
      </c>
      <c r="B33" s="74" t="s">
        <v>33</v>
      </c>
      <c r="C33" s="74" t="s">
        <v>34</v>
      </c>
      <c r="D33" s="113">
        <v>200</v>
      </c>
      <c r="E33" s="13">
        <v>215</v>
      </c>
    </row>
    <row r="34" spans="1:6" x14ac:dyDescent="0.3">
      <c r="A34" s="73">
        <v>24</v>
      </c>
      <c r="B34" s="74" t="s">
        <v>115</v>
      </c>
      <c r="C34" s="74" t="s">
        <v>35</v>
      </c>
      <c r="D34" s="113">
        <v>75</v>
      </c>
      <c r="E34" s="13">
        <v>70</v>
      </c>
    </row>
    <row r="35" spans="1:6" x14ac:dyDescent="0.3">
      <c r="A35" s="73">
        <v>25</v>
      </c>
      <c r="B35" s="74" t="s">
        <v>36</v>
      </c>
      <c r="C35" s="74" t="s">
        <v>37</v>
      </c>
      <c r="D35" s="113">
        <v>175</v>
      </c>
      <c r="E35" s="13">
        <v>175</v>
      </c>
    </row>
    <row r="36" spans="1:6" x14ac:dyDescent="0.3">
      <c r="A36" s="73">
        <v>26</v>
      </c>
      <c r="B36" s="74" t="s">
        <v>38</v>
      </c>
      <c r="C36" s="74" t="s">
        <v>39</v>
      </c>
      <c r="D36" s="113">
        <v>70</v>
      </c>
      <c r="E36" s="13">
        <v>70</v>
      </c>
    </row>
    <row r="37" spans="1:6" x14ac:dyDescent="0.3">
      <c r="A37" s="73">
        <v>27</v>
      </c>
      <c r="B37" s="74" t="s">
        <v>40</v>
      </c>
      <c r="C37" s="74" t="s">
        <v>41</v>
      </c>
      <c r="D37" s="113">
        <v>374.5</v>
      </c>
      <c r="E37" s="13">
        <v>175</v>
      </c>
    </row>
    <row r="38" spans="1:6" x14ac:dyDescent="0.3">
      <c r="A38" s="73">
        <v>28</v>
      </c>
      <c r="B38" s="74" t="s">
        <v>42</v>
      </c>
      <c r="C38" s="74" t="s">
        <v>34</v>
      </c>
      <c r="D38" s="113">
        <v>80</v>
      </c>
      <c r="E38" s="13">
        <v>70</v>
      </c>
      <c r="F38" s="55">
        <f>D38</f>
        <v>80</v>
      </c>
    </row>
    <row r="39" spans="1:6" x14ac:dyDescent="0.3">
      <c r="A39" s="73">
        <v>29</v>
      </c>
      <c r="B39" s="74" t="s">
        <v>43</v>
      </c>
      <c r="C39" s="74" t="s">
        <v>32</v>
      </c>
      <c r="D39" s="113">
        <v>160</v>
      </c>
      <c r="E39" s="13">
        <v>140</v>
      </c>
    </row>
    <row r="40" spans="1:6" x14ac:dyDescent="0.3">
      <c r="A40" s="73">
        <v>30</v>
      </c>
      <c r="B40" s="74" t="s">
        <v>116</v>
      </c>
      <c r="C40" s="74" t="s">
        <v>117</v>
      </c>
      <c r="D40" s="113">
        <v>100</v>
      </c>
      <c r="E40" s="13">
        <v>75</v>
      </c>
    </row>
    <row r="41" spans="1:6" x14ac:dyDescent="0.3">
      <c r="A41" s="73">
        <v>31</v>
      </c>
      <c r="B41" s="74" t="s">
        <v>44</v>
      </c>
      <c r="C41" s="74" t="s">
        <v>35</v>
      </c>
      <c r="D41" s="113">
        <v>87</v>
      </c>
      <c r="E41" s="13">
        <v>80</v>
      </c>
    </row>
    <row r="42" spans="1:6" x14ac:dyDescent="0.3">
      <c r="A42" s="73">
        <v>32</v>
      </c>
      <c r="B42" s="74" t="s">
        <v>118</v>
      </c>
      <c r="C42" s="74" t="s">
        <v>119</v>
      </c>
      <c r="D42" s="113">
        <v>25</v>
      </c>
      <c r="E42" s="13">
        <v>25</v>
      </c>
      <c r="F42" s="55">
        <f>D42</f>
        <v>25</v>
      </c>
    </row>
    <row r="43" spans="1:6" x14ac:dyDescent="0.3">
      <c r="A43" s="73">
        <v>33</v>
      </c>
      <c r="B43" s="74" t="s">
        <v>120</v>
      </c>
      <c r="C43" s="74" t="s">
        <v>32</v>
      </c>
      <c r="D43" s="113">
        <v>100</v>
      </c>
      <c r="E43" s="13">
        <v>75</v>
      </c>
    </row>
    <row r="44" spans="1:6" x14ac:dyDescent="0.3">
      <c r="A44" s="73">
        <v>34</v>
      </c>
      <c r="B44" s="74" t="s">
        <v>121</v>
      </c>
      <c r="C44" s="74" t="s">
        <v>117</v>
      </c>
      <c r="D44" s="113">
        <v>100</v>
      </c>
      <c r="E44" s="13">
        <v>100</v>
      </c>
    </row>
    <row r="45" spans="1:6" x14ac:dyDescent="0.3">
      <c r="A45" s="73">
        <v>35</v>
      </c>
      <c r="B45" s="74" t="s">
        <v>122</v>
      </c>
      <c r="C45" s="74" t="s">
        <v>123</v>
      </c>
      <c r="D45" s="113">
        <v>130</v>
      </c>
      <c r="E45" s="13">
        <v>90</v>
      </c>
    </row>
    <row r="46" spans="1:6" x14ac:dyDescent="0.3">
      <c r="A46" s="73">
        <v>36</v>
      </c>
      <c r="B46" s="74" t="s">
        <v>124</v>
      </c>
      <c r="C46" s="74" t="s">
        <v>125</v>
      </c>
      <c r="D46" s="113">
        <v>55</v>
      </c>
      <c r="E46" s="13">
        <v>55</v>
      </c>
    </row>
    <row r="47" spans="1:6" x14ac:dyDescent="0.3">
      <c r="A47" s="73">
        <v>37</v>
      </c>
      <c r="B47" s="74" t="s">
        <v>126</v>
      </c>
      <c r="C47" s="78" t="s">
        <v>127</v>
      </c>
      <c r="D47" s="114">
        <v>50</v>
      </c>
      <c r="E47" s="15">
        <v>30</v>
      </c>
    </row>
    <row r="48" spans="1:6" x14ac:dyDescent="0.3">
      <c r="A48" s="73">
        <v>38</v>
      </c>
      <c r="B48" s="74" t="s">
        <v>45</v>
      </c>
      <c r="C48" s="74" t="s">
        <v>46</v>
      </c>
      <c r="D48" s="113">
        <v>80</v>
      </c>
      <c r="E48" s="13">
        <v>70</v>
      </c>
    </row>
    <row r="49" spans="1:6" x14ac:dyDescent="0.3">
      <c r="A49" s="73">
        <v>39</v>
      </c>
      <c r="B49" s="74" t="s">
        <v>128</v>
      </c>
      <c r="C49" s="80" t="s">
        <v>127</v>
      </c>
      <c r="D49" s="115">
        <v>60</v>
      </c>
      <c r="E49" s="82">
        <v>55</v>
      </c>
    </row>
    <row r="50" spans="1:6" x14ac:dyDescent="0.3">
      <c r="A50" s="73">
        <v>40</v>
      </c>
      <c r="B50" s="74" t="s">
        <v>129</v>
      </c>
      <c r="C50" s="74" t="s">
        <v>32</v>
      </c>
      <c r="D50" s="113">
        <v>75</v>
      </c>
      <c r="E50" s="13">
        <v>65</v>
      </c>
    </row>
    <row r="51" spans="1:6" x14ac:dyDescent="0.3">
      <c r="A51" s="73">
        <v>41</v>
      </c>
      <c r="B51" s="74" t="s">
        <v>130</v>
      </c>
      <c r="C51" s="74" t="s">
        <v>34</v>
      </c>
      <c r="D51" s="113">
        <v>165</v>
      </c>
      <c r="E51" s="13">
        <v>96</v>
      </c>
    </row>
    <row r="52" spans="1:6" x14ac:dyDescent="0.3">
      <c r="A52" s="73">
        <v>42</v>
      </c>
      <c r="B52" s="74" t="s">
        <v>47</v>
      </c>
      <c r="C52" s="74" t="s">
        <v>48</v>
      </c>
      <c r="D52" s="113">
        <v>200</v>
      </c>
      <c r="E52" s="13">
        <v>175</v>
      </c>
    </row>
    <row r="53" spans="1:6" x14ac:dyDescent="0.3">
      <c r="A53" s="73">
        <v>43</v>
      </c>
      <c r="B53" s="74" t="s">
        <v>49</v>
      </c>
      <c r="C53" s="78" t="s">
        <v>35</v>
      </c>
      <c r="D53" s="114">
        <v>115</v>
      </c>
      <c r="E53" s="15">
        <v>100</v>
      </c>
    </row>
    <row r="54" spans="1:6" x14ac:dyDescent="0.3">
      <c r="A54" s="73">
        <v>44</v>
      </c>
      <c r="B54" s="74" t="s">
        <v>131</v>
      </c>
      <c r="C54" s="78" t="s">
        <v>32</v>
      </c>
      <c r="D54" s="114">
        <v>200</v>
      </c>
      <c r="E54" s="15">
        <v>160</v>
      </c>
    </row>
    <row r="55" spans="1:6" x14ac:dyDescent="0.3">
      <c r="A55" s="73">
        <v>45</v>
      </c>
      <c r="B55" s="74" t="s">
        <v>132</v>
      </c>
      <c r="C55" s="74" t="s">
        <v>50</v>
      </c>
      <c r="D55" s="113">
        <v>25</v>
      </c>
      <c r="E55" s="84">
        <v>15</v>
      </c>
    </row>
    <row r="56" spans="1:6" x14ac:dyDescent="0.3">
      <c r="A56" s="73">
        <v>46</v>
      </c>
      <c r="B56" s="74" t="s">
        <v>86</v>
      </c>
      <c r="C56" s="78" t="s">
        <v>32</v>
      </c>
      <c r="D56" s="114">
        <v>75</v>
      </c>
      <c r="E56" s="15">
        <v>70</v>
      </c>
      <c r="F56" s="55">
        <f>D56</f>
        <v>75</v>
      </c>
    </row>
    <row r="57" spans="1:6" x14ac:dyDescent="0.3">
      <c r="A57" s="73">
        <v>47</v>
      </c>
      <c r="B57" s="74" t="s">
        <v>133</v>
      </c>
      <c r="C57" s="74" t="s">
        <v>119</v>
      </c>
      <c r="D57" s="112">
        <v>30</v>
      </c>
      <c r="E57" s="77">
        <v>30</v>
      </c>
    </row>
    <row r="58" spans="1:6" x14ac:dyDescent="0.3">
      <c r="A58" s="73">
        <v>48</v>
      </c>
      <c r="B58" s="74" t="s">
        <v>134</v>
      </c>
      <c r="C58" s="74" t="s">
        <v>127</v>
      </c>
      <c r="D58" s="112">
        <v>38</v>
      </c>
      <c r="E58" s="77">
        <v>30</v>
      </c>
    </row>
    <row r="59" spans="1:6" x14ac:dyDescent="0.3">
      <c r="A59" s="73">
        <v>49</v>
      </c>
      <c r="B59" s="74" t="s">
        <v>135</v>
      </c>
      <c r="C59" s="74" t="s">
        <v>50</v>
      </c>
      <c r="D59" s="112">
        <v>60</v>
      </c>
      <c r="E59" s="77">
        <v>60</v>
      </c>
      <c r="F59" s="55">
        <f>D59</f>
        <v>60</v>
      </c>
    </row>
    <row r="60" spans="1:6" x14ac:dyDescent="0.3">
      <c r="A60" s="73">
        <v>50</v>
      </c>
      <c r="B60" s="74" t="s">
        <v>51</v>
      </c>
      <c r="C60" s="74" t="s">
        <v>50</v>
      </c>
      <c r="D60" s="116">
        <v>30</v>
      </c>
      <c r="E60" s="77">
        <v>29</v>
      </c>
    </row>
    <row r="61" spans="1:6" x14ac:dyDescent="0.3">
      <c r="A61" s="73">
        <v>51</v>
      </c>
      <c r="B61" s="74" t="s">
        <v>136</v>
      </c>
      <c r="C61" s="74" t="s">
        <v>48</v>
      </c>
      <c r="D61" s="116">
        <v>170</v>
      </c>
      <c r="E61" s="14">
        <v>100</v>
      </c>
    </row>
    <row r="62" spans="1:6" x14ac:dyDescent="0.3">
      <c r="A62" s="73">
        <v>52</v>
      </c>
      <c r="B62" s="74" t="s">
        <v>52</v>
      </c>
      <c r="C62" s="74" t="s">
        <v>35</v>
      </c>
      <c r="D62" s="116">
        <v>107</v>
      </c>
      <c r="E62" s="14">
        <v>75</v>
      </c>
    </row>
    <row r="63" spans="1:6" x14ac:dyDescent="0.3">
      <c r="A63" s="73">
        <v>53</v>
      </c>
      <c r="B63" s="74" t="s">
        <v>53</v>
      </c>
      <c r="C63" s="74" t="s">
        <v>54</v>
      </c>
      <c r="D63" s="113">
        <v>40</v>
      </c>
      <c r="E63" s="13">
        <v>30</v>
      </c>
    </row>
    <row r="64" spans="1:6" x14ac:dyDescent="0.3">
      <c r="A64" s="73">
        <v>54</v>
      </c>
      <c r="B64" s="74" t="s">
        <v>137</v>
      </c>
      <c r="C64" s="74" t="s">
        <v>54</v>
      </c>
      <c r="D64" s="113">
        <v>60</v>
      </c>
      <c r="E64" s="13">
        <v>60</v>
      </c>
    </row>
    <row r="65" spans="1:6" x14ac:dyDescent="0.3">
      <c r="A65" s="73">
        <v>55</v>
      </c>
      <c r="B65" s="74" t="s">
        <v>55</v>
      </c>
      <c r="C65" s="78" t="s">
        <v>56</v>
      </c>
      <c r="D65" s="112">
        <v>119</v>
      </c>
      <c r="E65" s="13">
        <v>100</v>
      </c>
    </row>
    <row r="66" spans="1:6" x14ac:dyDescent="0.3">
      <c r="A66" s="73">
        <v>56</v>
      </c>
      <c r="B66" s="74" t="s">
        <v>57</v>
      </c>
      <c r="C66" s="78" t="s">
        <v>54</v>
      </c>
      <c r="D66" s="113">
        <v>112</v>
      </c>
      <c r="E66" s="13">
        <v>100</v>
      </c>
    </row>
    <row r="67" spans="1:6" x14ac:dyDescent="0.3">
      <c r="A67" s="73">
        <v>57</v>
      </c>
      <c r="B67" s="74" t="s">
        <v>58</v>
      </c>
      <c r="C67" s="78" t="s">
        <v>56</v>
      </c>
      <c r="D67" s="113">
        <v>100</v>
      </c>
      <c r="E67" s="13">
        <v>79</v>
      </c>
    </row>
    <row r="68" spans="1:6" x14ac:dyDescent="0.3">
      <c r="A68" s="73">
        <v>58</v>
      </c>
      <c r="B68" s="74" t="s">
        <v>59</v>
      </c>
      <c r="C68" s="78" t="s">
        <v>60</v>
      </c>
      <c r="D68" s="112">
        <v>118</v>
      </c>
      <c r="E68" s="13">
        <v>96</v>
      </c>
    </row>
    <row r="69" spans="1:6" x14ac:dyDescent="0.3">
      <c r="A69" s="73">
        <v>59</v>
      </c>
      <c r="B69" s="74" t="s">
        <v>61</v>
      </c>
      <c r="C69" s="78" t="s">
        <v>56</v>
      </c>
      <c r="D69" s="112">
        <v>221</v>
      </c>
      <c r="E69" s="13">
        <v>200</v>
      </c>
    </row>
    <row r="70" spans="1:6" x14ac:dyDescent="0.3">
      <c r="A70" s="73">
        <v>60</v>
      </c>
      <c r="B70" s="74" t="s">
        <v>62</v>
      </c>
      <c r="C70" s="78" t="s">
        <v>63</v>
      </c>
      <c r="D70" s="112">
        <v>125</v>
      </c>
      <c r="E70" s="13">
        <v>115</v>
      </c>
    </row>
    <row r="71" spans="1:6" x14ac:dyDescent="0.3">
      <c r="A71" s="73">
        <v>61</v>
      </c>
      <c r="B71" s="74" t="s">
        <v>138</v>
      </c>
      <c r="C71" s="78" t="s">
        <v>139</v>
      </c>
      <c r="D71" s="117">
        <v>55</v>
      </c>
      <c r="E71" s="15">
        <v>50</v>
      </c>
    </row>
    <row r="72" spans="1:6" x14ac:dyDescent="0.3">
      <c r="A72" s="73">
        <v>62</v>
      </c>
      <c r="B72" s="74" t="s">
        <v>140</v>
      </c>
      <c r="C72" s="80" t="s">
        <v>141</v>
      </c>
      <c r="D72" s="118">
        <v>100</v>
      </c>
      <c r="E72" s="82">
        <v>100</v>
      </c>
    </row>
    <row r="73" spans="1:6" x14ac:dyDescent="0.3">
      <c r="A73" s="73">
        <v>63</v>
      </c>
      <c r="B73" s="74" t="s">
        <v>64</v>
      </c>
      <c r="C73" s="78" t="s">
        <v>65</v>
      </c>
      <c r="D73" s="112">
        <v>190</v>
      </c>
      <c r="E73" s="13">
        <v>170</v>
      </c>
    </row>
    <row r="74" spans="1:6" x14ac:dyDescent="0.3">
      <c r="A74" s="73">
        <v>64</v>
      </c>
      <c r="B74" s="74" t="s">
        <v>142</v>
      </c>
      <c r="C74" s="78" t="s">
        <v>65</v>
      </c>
      <c r="D74" s="112">
        <v>40</v>
      </c>
      <c r="E74" s="13">
        <v>40</v>
      </c>
    </row>
    <row r="75" spans="1:6" x14ac:dyDescent="0.3">
      <c r="A75" s="73">
        <v>65</v>
      </c>
      <c r="B75" s="74" t="s">
        <v>143</v>
      </c>
      <c r="C75" s="78" t="s">
        <v>144</v>
      </c>
      <c r="D75" s="112">
        <v>60</v>
      </c>
      <c r="E75" s="13">
        <v>60</v>
      </c>
    </row>
    <row r="76" spans="1:6" x14ac:dyDescent="0.3">
      <c r="A76" s="73">
        <v>66</v>
      </c>
      <c r="B76" s="74" t="s">
        <v>66</v>
      </c>
      <c r="C76" s="74" t="s">
        <v>67</v>
      </c>
      <c r="D76" s="112">
        <v>776</v>
      </c>
      <c r="E76" s="13">
        <v>542</v>
      </c>
    </row>
    <row r="77" spans="1:6" x14ac:dyDescent="0.3">
      <c r="A77" s="73">
        <v>67</v>
      </c>
      <c r="B77" s="74" t="s">
        <v>84</v>
      </c>
      <c r="C77" s="74" t="s">
        <v>145</v>
      </c>
      <c r="D77" s="119">
        <v>75</v>
      </c>
      <c r="E77" s="90">
        <v>75</v>
      </c>
    </row>
    <row r="78" spans="1:6" x14ac:dyDescent="0.3">
      <c r="A78" s="73">
        <v>68</v>
      </c>
      <c r="B78" s="74" t="s">
        <v>80</v>
      </c>
      <c r="C78" s="74" t="s">
        <v>146</v>
      </c>
      <c r="D78" s="113">
        <v>44</v>
      </c>
      <c r="E78" s="13">
        <v>36</v>
      </c>
      <c r="F78" s="55">
        <f>D78</f>
        <v>44</v>
      </c>
    </row>
    <row r="79" spans="1:6" ht="54.6" customHeight="1" x14ac:dyDescent="0.3">
      <c r="A79" s="73">
        <v>69</v>
      </c>
      <c r="B79" s="91" t="s">
        <v>147</v>
      </c>
      <c r="C79" s="74"/>
      <c r="D79" s="79"/>
      <c r="E79" s="92" t="s">
        <v>148</v>
      </c>
      <c r="F79" s="55">
        <f>SUM(F11:F78)</f>
        <v>971</v>
      </c>
    </row>
    <row r="80" spans="1:6" ht="42" customHeight="1" x14ac:dyDescent="0.3">
      <c r="A80" s="93">
        <v>70</v>
      </c>
      <c r="B80" s="94" t="s">
        <v>149</v>
      </c>
      <c r="C80" s="95"/>
      <c r="D80" s="96"/>
      <c r="E80" s="97" t="s">
        <v>148</v>
      </c>
    </row>
    <row r="81" spans="2:6" x14ac:dyDescent="0.3">
      <c r="D81" s="101">
        <f>SUM(D11:D80)</f>
        <v>9003.5</v>
      </c>
    </row>
    <row r="82" spans="2:6" x14ac:dyDescent="0.3">
      <c r="D82" s="66"/>
    </row>
    <row r="83" spans="2:6" ht="15.6" x14ac:dyDescent="0.3">
      <c r="B83" s="40"/>
      <c r="C83" s="123" t="s">
        <v>154</v>
      </c>
      <c r="D83" s="123"/>
      <c r="E83" s="123"/>
      <c r="F83" s="123"/>
    </row>
    <row r="84" spans="2:6" x14ac:dyDescent="0.3">
      <c r="B84" s="41"/>
      <c r="C84" s="122" t="s">
        <v>157</v>
      </c>
      <c r="D84" s="122"/>
      <c r="E84" s="122"/>
      <c r="F84" s="41"/>
    </row>
    <row r="85" spans="2:6" x14ac:dyDescent="0.3">
      <c r="B85" s="41"/>
      <c r="C85" s="122" t="s">
        <v>150</v>
      </c>
      <c r="D85" s="122"/>
      <c r="E85" s="122"/>
      <c r="F85" s="122"/>
    </row>
    <row r="86" spans="2:6" ht="15.6" x14ac:dyDescent="0.3">
      <c r="B86" s="42"/>
      <c r="C86" s="123" t="s">
        <v>70</v>
      </c>
      <c r="D86" s="123"/>
      <c r="E86" s="123"/>
      <c r="F86" s="123"/>
    </row>
    <row r="87" spans="2:6" x14ac:dyDescent="0.3">
      <c r="B87" s="20"/>
      <c r="C87" s="5"/>
      <c r="D87" s="5"/>
      <c r="E87" s="5"/>
    </row>
    <row r="88" spans="2:6" x14ac:dyDescent="0.3">
      <c r="B88" s="20"/>
    </row>
    <row r="89" spans="2:6" x14ac:dyDescent="0.3">
      <c r="B89" s="38"/>
      <c r="C89" s="38"/>
      <c r="D89" s="38"/>
      <c r="E89" s="38"/>
      <c r="F89" s="38"/>
    </row>
    <row r="90" spans="2:6" x14ac:dyDescent="0.3">
      <c r="B90" s="39"/>
      <c r="C90" s="39"/>
      <c r="D90" s="39"/>
      <c r="E90" s="39"/>
      <c r="F90" s="39"/>
    </row>
    <row r="91" spans="2:6" ht="15.6" x14ac:dyDescent="0.3">
      <c r="C91" s="124" t="s">
        <v>155</v>
      </c>
      <c r="D91" s="124"/>
      <c r="E91" s="124"/>
      <c r="F91" s="124"/>
    </row>
    <row r="92" spans="2:6" x14ac:dyDescent="0.3">
      <c r="C92" s="125" t="s">
        <v>152</v>
      </c>
      <c r="D92" s="125"/>
      <c r="E92" s="125"/>
      <c r="F92" s="125"/>
    </row>
    <row r="93" spans="2:6" x14ac:dyDescent="0.3">
      <c r="C93" s="125" t="s">
        <v>158</v>
      </c>
      <c r="D93" s="125"/>
      <c r="E93" s="125"/>
      <c r="F93" s="125"/>
    </row>
    <row r="94" spans="2:6" x14ac:dyDescent="0.3">
      <c r="D94" s="66"/>
    </row>
    <row r="95" spans="2:6" x14ac:dyDescent="0.3">
      <c r="D95" s="66"/>
    </row>
  </sheetData>
  <mergeCells count="12">
    <mergeCell ref="C93:F93"/>
    <mergeCell ref="A1:E1"/>
    <mergeCell ref="A2:E2"/>
    <mergeCell ref="A3:E3"/>
    <mergeCell ref="A7:A9"/>
    <mergeCell ref="C7:C9"/>
    <mergeCell ref="C83:F83"/>
    <mergeCell ref="C85:F85"/>
    <mergeCell ref="C86:F86"/>
    <mergeCell ref="C91:F91"/>
    <mergeCell ref="C92:F92"/>
    <mergeCell ref="C84:E84"/>
  </mergeCells>
  <pageMargins left="0.7" right="0.7" top="0.75" bottom="0.75" header="0.3" footer="0.3"/>
  <pageSetup paperSize="5" scale="70" orientation="portrait" horizontalDpi="4294967293" verticalDpi="0" r:id="rId1"/>
  <rowBreaks count="1" manualBreakCount="1">
    <brk id="69" max="4" man="1"/>
  </rowBreaks>
  <colBreaks count="1" manualBreakCount="1">
    <brk id="5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Irigasi Kewenangan</vt:lpstr>
      <vt:lpstr>dalam kondisi baik</vt:lpstr>
      <vt:lpstr>Sheet1</vt:lpstr>
      <vt:lpstr>Irigasi Kewenangan (2)</vt:lpstr>
      <vt:lpstr>'dalam kondisi baik'!Print_Area</vt:lpstr>
      <vt:lpstr>'Irigasi Kewenangan'!Print_Area</vt:lpstr>
      <vt:lpstr>'Irigasi Kewenangan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2024-01-31T06:22:57Z</cp:lastPrinted>
  <dcterms:created xsi:type="dcterms:W3CDTF">2020-02-02T10:22:52Z</dcterms:created>
  <dcterms:modified xsi:type="dcterms:W3CDTF">2024-01-31T06:26:43Z</dcterms:modified>
</cp:coreProperties>
</file>