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78921E78-001B-4C5C-B406-AF02D8D5B929}" xr6:coauthVersionLast="47" xr6:coauthVersionMax="47" xr10:uidLastSave="{00000000-0000-0000-0000-000000000000}"/>
  <bookViews>
    <workbookView xWindow="-110" yWindow="-110" windowWidth="19420" windowHeight="10300" activeTab="1" xr2:uid="{DF90468F-F4CF-493B-B3C8-BA8E66AA63DC}"/>
  </bookViews>
  <sheets>
    <sheet name="FORM 7.1 DESEMBER 24" sheetId="1" r:id="rId1"/>
    <sheet name="FORM 7.2 DESEMBER 24" sheetId="2" r:id="rId2"/>
  </sheets>
  <externalReferences>
    <externalReference r:id="rId3"/>
  </externalReferences>
  <definedNames>
    <definedName name="_xlnm.Print_Area" localSheetId="0">'FORM 7.1 DESEMBER 24'!$B$1:$N$277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2" l="1"/>
  <c r="D29" i="2"/>
  <c r="G209" i="1"/>
  <c r="P264" i="1"/>
  <c r="Q264" i="1"/>
  <c r="Q263" i="1"/>
  <c r="P263" i="1"/>
  <c r="Q249" i="1"/>
  <c r="P249" i="1"/>
  <c r="Q239" i="1"/>
  <c r="P239" i="1"/>
  <c r="P222" i="1"/>
  <c r="Q222" i="1"/>
  <c r="Q209" i="1"/>
  <c r="P209" i="1"/>
  <c r="Q195" i="1"/>
  <c r="P195" i="1"/>
  <c r="Q181" i="1"/>
  <c r="P181" i="1"/>
  <c r="Q170" i="1"/>
  <c r="P170" i="1"/>
  <c r="Q138" i="1"/>
  <c r="P138" i="1"/>
  <c r="Q117" i="1"/>
  <c r="P117" i="1"/>
  <c r="Q88" i="1"/>
  <c r="P88" i="1"/>
  <c r="Q73" i="1"/>
  <c r="P73" i="1"/>
  <c r="Q56" i="1"/>
  <c r="P56" i="1"/>
  <c r="Q43" i="1"/>
  <c r="P43" i="1"/>
  <c r="Q26" i="1"/>
  <c r="P26" i="1"/>
  <c r="H263" i="1" l="1"/>
  <c r="E34" i="2" s="1"/>
  <c r="G263" i="1"/>
  <c r="D34" i="2" s="1"/>
  <c r="H249" i="1"/>
  <c r="E33" i="2" s="1"/>
  <c r="G249" i="1"/>
  <c r="D33" i="2" s="1"/>
  <c r="H239" i="1"/>
  <c r="E32" i="2" s="1"/>
  <c r="G239" i="1"/>
  <c r="D32" i="2" s="1"/>
  <c r="H222" i="1"/>
  <c r="E31" i="2" s="1"/>
  <c r="G222" i="1"/>
  <c r="D31" i="2" s="1"/>
  <c r="H208" i="1"/>
  <c r="G208" i="1"/>
  <c r="H201" i="1"/>
  <c r="E28" i="2" s="1"/>
  <c r="G201" i="1"/>
  <c r="D28" i="2" s="1"/>
  <c r="D30" i="2" s="1"/>
  <c r="H195" i="1"/>
  <c r="E27" i="2" s="1"/>
  <c r="G195" i="1"/>
  <c r="D27" i="2" s="1"/>
  <c r="H181" i="1"/>
  <c r="E26" i="2" s="1"/>
  <c r="G181" i="1"/>
  <c r="D26" i="2" s="1"/>
  <c r="G170" i="1"/>
  <c r="D25" i="2" s="1"/>
  <c r="H170" i="1"/>
  <c r="H138" i="1"/>
  <c r="G138" i="1"/>
  <c r="D24" i="2" s="1"/>
  <c r="H116" i="1"/>
  <c r="E21" i="2" s="1"/>
  <c r="E23" i="2" s="1"/>
  <c r="G116" i="1"/>
  <c r="D21" i="2" s="1"/>
  <c r="D23" i="2" s="1"/>
  <c r="H96" i="1"/>
  <c r="E22" i="2" s="1"/>
  <c r="G96" i="1"/>
  <c r="H88" i="1"/>
  <c r="E20" i="2" s="1"/>
  <c r="G88" i="1"/>
  <c r="D20" i="2" s="1"/>
  <c r="H72" i="1"/>
  <c r="E17" i="2" s="1"/>
  <c r="G72" i="1"/>
  <c r="D17" i="2" s="1"/>
  <c r="H64" i="1"/>
  <c r="E18" i="2" s="1"/>
  <c r="G64" i="1"/>
  <c r="D18" i="2" s="1"/>
  <c r="D19" i="2" s="1"/>
  <c r="G56" i="1"/>
  <c r="H56" i="1"/>
  <c r="E16" i="2" s="1"/>
  <c r="G43" i="1"/>
  <c r="H43" i="1"/>
  <c r="G26" i="1"/>
  <c r="H26" i="1"/>
  <c r="E25" i="2"/>
  <c r="E24" i="2"/>
  <c r="D22" i="2"/>
  <c r="D16" i="2"/>
  <c r="E15" i="2"/>
  <c r="D14" i="2"/>
  <c r="I66" i="1"/>
  <c r="I67" i="1"/>
  <c r="I68" i="1"/>
  <c r="I69" i="1"/>
  <c r="I70" i="1"/>
  <c r="I71" i="1"/>
  <c r="I65" i="1"/>
  <c r="E19" i="2" l="1"/>
  <c r="E14" i="2"/>
  <c r="D15" i="2"/>
  <c r="I202" i="1"/>
  <c r="I203" i="1"/>
  <c r="I204" i="1"/>
  <c r="I205" i="1"/>
  <c r="I206" i="1"/>
  <c r="I207" i="1"/>
  <c r="J208" i="1"/>
  <c r="D35" i="2" l="1"/>
  <c r="I208" i="1"/>
  <c r="C17" i="2"/>
  <c r="B17" i="2"/>
  <c r="Z265" i="1"/>
  <c r="K263" i="1"/>
  <c r="H34" i="2" s="1"/>
  <c r="J263" i="1"/>
  <c r="G34" i="2" s="1"/>
  <c r="I263" i="1"/>
  <c r="M262" i="1"/>
  <c r="N262" i="1" s="1"/>
  <c r="L262" i="1"/>
  <c r="I262" i="1"/>
  <c r="M261" i="1"/>
  <c r="N261" i="1" s="1"/>
  <c r="L261" i="1"/>
  <c r="I261" i="1"/>
  <c r="M260" i="1"/>
  <c r="N260" i="1" s="1"/>
  <c r="L260" i="1"/>
  <c r="I260" i="1"/>
  <c r="M259" i="1"/>
  <c r="N259" i="1" s="1"/>
  <c r="L259" i="1"/>
  <c r="I259" i="1"/>
  <c r="M258" i="1"/>
  <c r="N258" i="1" s="1"/>
  <c r="L258" i="1"/>
  <c r="I258" i="1"/>
  <c r="M257" i="1"/>
  <c r="N257" i="1" s="1"/>
  <c r="L257" i="1"/>
  <c r="I257" i="1"/>
  <c r="M256" i="1"/>
  <c r="N256" i="1" s="1"/>
  <c r="L256" i="1"/>
  <c r="I256" i="1"/>
  <c r="M255" i="1"/>
  <c r="N255" i="1" s="1"/>
  <c r="L255" i="1"/>
  <c r="I255" i="1"/>
  <c r="M254" i="1"/>
  <c r="N254" i="1" s="1"/>
  <c r="L254" i="1"/>
  <c r="I254" i="1"/>
  <c r="M253" i="1"/>
  <c r="N253" i="1" s="1"/>
  <c r="L253" i="1"/>
  <c r="I253" i="1"/>
  <c r="M252" i="1"/>
  <c r="N252" i="1" s="1"/>
  <c r="L252" i="1"/>
  <c r="I252" i="1"/>
  <c r="M251" i="1"/>
  <c r="N251" i="1" s="1"/>
  <c r="L251" i="1"/>
  <c r="I251" i="1"/>
  <c r="M250" i="1"/>
  <c r="N250" i="1" s="1"/>
  <c r="L250" i="1"/>
  <c r="I250" i="1"/>
  <c r="AA222" i="1"/>
  <c r="K222" i="1"/>
  <c r="H31" i="2" s="1"/>
  <c r="J222" i="1"/>
  <c r="G31" i="2" s="1"/>
  <c r="AE222" i="1"/>
  <c r="M221" i="1"/>
  <c r="N221" i="1" s="1"/>
  <c r="L221" i="1"/>
  <c r="I221" i="1"/>
  <c r="M220" i="1"/>
  <c r="N220" i="1" s="1"/>
  <c r="L220" i="1"/>
  <c r="I220" i="1"/>
  <c r="M219" i="1"/>
  <c r="N219" i="1" s="1"/>
  <c r="L219" i="1"/>
  <c r="I219" i="1"/>
  <c r="M218" i="1"/>
  <c r="N218" i="1" s="1"/>
  <c r="L218" i="1"/>
  <c r="I218" i="1"/>
  <c r="M217" i="1"/>
  <c r="N217" i="1" s="1"/>
  <c r="L217" i="1"/>
  <c r="I217" i="1"/>
  <c r="M216" i="1"/>
  <c r="N216" i="1" s="1"/>
  <c r="L216" i="1"/>
  <c r="I216" i="1"/>
  <c r="M215" i="1"/>
  <c r="N215" i="1" s="1"/>
  <c r="L215" i="1"/>
  <c r="I215" i="1"/>
  <c r="M214" i="1"/>
  <c r="N214" i="1" s="1"/>
  <c r="L214" i="1"/>
  <c r="I214" i="1"/>
  <c r="M213" i="1"/>
  <c r="N213" i="1" s="1"/>
  <c r="L213" i="1"/>
  <c r="I213" i="1"/>
  <c r="M212" i="1"/>
  <c r="N212" i="1" s="1"/>
  <c r="L212" i="1"/>
  <c r="I212" i="1"/>
  <c r="M211" i="1"/>
  <c r="N211" i="1" s="1"/>
  <c r="L211" i="1"/>
  <c r="I211" i="1"/>
  <c r="M210" i="1"/>
  <c r="N210" i="1" s="1"/>
  <c r="L210" i="1"/>
  <c r="I210" i="1"/>
  <c r="K195" i="1"/>
  <c r="H27" i="2" s="1"/>
  <c r="J195" i="1"/>
  <c r="G27" i="2" s="1"/>
  <c r="AA195" i="1"/>
  <c r="M194" i="1"/>
  <c r="N194" i="1" s="1"/>
  <c r="L194" i="1"/>
  <c r="I194" i="1"/>
  <c r="M193" i="1"/>
  <c r="N193" i="1" s="1"/>
  <c r="L193" i="1"/>
  <c r="I193" i="1"/>
  <c r="M192" i="1"/>
  <c r="N192" i="1" s="1"/>
  <c r="L192" i="1"/>
  <c r="I192" i="1"/>
  <c r="M191" i="1"/>
  <c r="N191" i="1" s="1"/>
  <c r="L191" i="1"/>
  <c r="I191" i="1"/>
  <c r="M190" i="1"/>
  <c r="N190" i="1" s="1"/>
  <c r="L190" i="1"/>
  <c r="I190" i="1"/>
  <c r="M189" i="1"/>
  <c r="N189" i="1" s="1"/>
  <c r="L189" i="1"/>
  <c r="I189" i="1"/>
  <c r="M188" i="1"/>
  <c r="N188" i="1" s="1"/>
  <c r="L188" i="1"/>
  <c r="I188" i="1"/>
  <c r="M187" i="1"/>
  <c r="N187" i="1" s="1"/>
  <c r="L187" i="1"/>
  <c r="I187" i="1"/>
  <c r="M186" i="1"/>
  <c r="N186" i="1" s="1"/>
  <c r="L186" i="1"/>
  <c r="I186" i="1"/>
  <c r="M185" i="1"/>
  <c r="N185" i="1" s="1"/>
  <c r="L185" i="1"/>
  <c r="I185" i="1"/>
  <c r="M184" i="1"/>
  <c r="N184" i="1" s="1"/>
  <c r="L184" i="1"/>
  <c r="I184" i="1"/>
  <c r="M183" i="1"/>
  <c r="N183" i="1" s="1"/>
  <c r="L183" i="1"/>
  <c r="I183" i="1"/>
  <c r="M182" i="1"/>
  <c r="N182" i="1" s="1"/>
  <c r="L182" i="1"/>
  <c r="I182" i="1"/>
  <c r="K249" i="1"/>
  <c r="H33" i="2" s="1"/>
  <c r="J249" i="1"/>
  <c r="G33" i="2" s="1"/>
  <c r="I33" i="2" s="1"/>
  <c r="M248" i="1"/>
  <c r="N248" i="1" s="1"/>
  <c r="L248" i="1"/>
  <c r="I248" i="1"/>
  <c r="M247" i="1"/>
  <c r="N247" i="1" s="1"/>
  <c r="L247" i="1"/>
  <c r="I247" i="1"/>
  <c r="M246" i="1"/>
  <c r="N246" i="1" s="1"/>
  <c r="L246" i="1"/>
  <c r="I246" i="1"/>
  <c r="M245" i="1"/>
  <c r="N245" i="1" s="1"/>
  <c r="L245" i="1"/>
  <c r="I245" i="1"/>
  <c r="M244" i="1"/>
  <c r="N244" i="1" s="1"/>
  <c r="L244" i="1"/>
  <c r="I244" i="1"/>
  <c r="M243" i="1"/>
  <c r="N243" i="1" s="1"/>
  <c r="L243" i="1"/>
  <c r="I243" i="1"/>
  <c r="M242" i="1"/>
  <c r="N242" i="1" s="1"/>
  <c r="L242" i="1"/>
  <c r="I242" i="1"/>
  <c r="M241" i="1"/>
  <c r="N241" i="1" s="1"/>
  <c r="L241" i="1"/>
  <c r="I241" i="1"/>
  <c r="M240" i="1"/>
  <c r="N240" i="1" s="1"/>
  <c r="L240" i="1"/>
  <c r="I240" i="1"/>
  <c r="K181" i="1"/>
  <c r="H26" i="2" s="1"/>
  <c r="J181" i="1"/>
  <c r="G26" i="2" s="1"/>
  <c r="AB181" i="1"/>
  <c r="M180" i="1"/>
  <c r="N180" i="1" s="1"/>
  <c r="L180" i="1"/>
  <c r="I180" i="1"/>
  <c r="M179" i="1"/>
  <c r="N179" i="1" s="1"/>
  <c r="L179" i="1"/>
  <c r="I179" i="1"/>
  <c r="M178" i="1"/>
  <c r="N178" i="1" s="1"/>
  <c r="L178" i="1"/>
  <c r="I178" i="1"/>
  <c r="M177" i="1"/>
  <c r="N177" i="1" s="1"/>
  <c r="L177" i="1"/>
  <c r="I177" i="1"/>
  <c r="M176" i="1"/>
  <c r="N176" i="1" s="1"/>
  <c r="L176" i="1"/>
  <c r="I176" i="1"/>
  <c r="M175" i="1"/>
  <c r="N175" i="1" s="1"/>
  <c r="L175" i="1"/>
  <c r="I175" i="1"/>
  <c r="M174" i="1"/>
  <c r="N174" i="1" s="1"/>
  <c r="L174" i="1"/>
  <c r="I174" i="1"/>
  <c r="M173" i="1"/>
  <c r="N173" i="1" s="1"/>
  <c r="L173" i="1"/>
  <c r="I173" i="1"/>
  <c r="M172" i="1"/>
  <c r="N172" i="1" s="1"/>
  <c r="L172" i="1"/>
  <c r="I172" i="1"/>
  <c r="M171" i="1"/>
  <c r="N171" i="1" s="1"/>
  <c r="L171" i="1"/>
  <c r="I171" i="1"/>
  <c r="K208" i="1"/>
  <c r="M207" i="1"/>
  <c r="N207" i="1" s="1"/>
  <c r="L207" i="1"/>
  <c r="M206" i="1"/>
  <c r="N206" i="1" s="1"/>
  <c r="L206" i="1"/>
  <c r="M205" i="1"/>
  <c r="N205" i="1" s="1"/>
  <c r="L205" i="1"/>
  <c r="M204" i="1"/>
  <c r="N204" i="1" s="1"/>
  <c r="L204" i="1"/>
  <c r="M203" i="1"/>
  <c r="N203" i="1" s="1"/>
  <c r="L203" i="1"/>
  <c r="M202" i="1"/>
  <c r="N202" i="1" s="1"/>
  <c r="L202" i="1"/>
  <c r="K201" i="1"/>
  <c r="H28" i="2" s="1"/>
  <c r="J201" i="1"/>
  <c r="G28" i="2" s="1"/>
  <c r="M200" i="1"/>
  <c r="N200" i="1" s="1"/>
  <c r="L200" i="1"/>
  <c r="I200" i="1"/>
  <c r="M199" i="1"/>
  <c r="N199" i="1" s="1"/>
  <c r="L199" i="1"/>
  <c r="I199" i="1"/>
  <c r="M198" i="1"/>
  <c r="N198" i="1" s="1"/>
  <c r="L198" i="1"/>
  <c r="I198" i="1"/>
  <c r="M197" i="1"/>
  <c r="N197" i="1" s="1"/>
  <c r="L197" i="1"/>
  <c r="I197" i="1"/>
  <c r="M196" i="1"/>
  <c r="N196" i="1" s="1"/>
  <c r="L196" i="1"/>
  <c r="I196" i="1"/>
  <c r="K170" i="1"/>
  <c r="H25" i="2" s="1"/>
  <c r="J170" i="1"/>
  <c r="G25" i="2" s="1"/>
  <c r="J25" i="2" s="1"/>
  <c r="M169" i="1"/>
  <c r="N169" i="1" s="1"/>
  <c r="L169" i="1"/>
  <c r="I169" i="1"/>
  <c r="M168" i="1"/>
  <c r="N168" i="1" s="1"/>
  <c r="L168" i="1"/>
  <c r="I168" i="1"/>
  <c r="M167" i="1"/>
  <c r="N167" i="1" s="1"/>
  <c r="L167" i="1"/>
  <c r="I167" i="1"/>
  <c r="M166" i="1"/>
  <c r="N166" i="1" s="1"/>
  <c r="L166" i="1"/>
  <c r="I166" i="1"/>
  <c r="M165" i="1"/>
  <c r="N165" i="1" s="1"/>
  <c r="L165" i="1"/>
  <c r="I165" i="1"/>
  <c r="M164" i="1"/>
  <c r="N164" i="1" s="1"/>
  <c r="L164" i="1"/>
  <c r="I164" i="1"/>
  <c r="M163" i="1"/>
  <c r="N163" i="1" s="1"/>
  <c r="L163" i="1"/>
  <c r="I163" i="1"/>
  <c r="M162" i="1"/>
  <c r="N162" i="1" s="1"/>
  <c r="L162" i="1"/>
  <c r="I162" i="1"/>
  <c r="M161" i="1"/>
  <c r="N161" i="1" s="1"/>
  <c r="L161" i="1"/>
  <c r="I161" i="1"/>
  <c r="M160" i="1"/>
  <c r="N160" i="1" s="1"/>
  <c r="L160" i="1"/>
  <c r="I160" i="1"/>
  <c r="M159" i="1"/>
  <c r="N159" i="1" s="1"/>
  <c r="L159" i="1"/>
  <c r="I159" i="1"/>
  <c r="M158" i="1"/>
  <c r="N158" i="1" s="1"/>
  <c r="L158" i="1"/>
  <c r="I158" i="1"/>
  <c r="M157" i="1"/>
  <c r="N157" i="1" s="1"/>
  <c r="L157" i="1"/>
  <c r="I157" i="1"/>
  <c r="M156" i="1"/>
  <c r="N156" i="1" s="1"/>
  <c r="L156" i="1"/>
  <c r="I156" i="1"/>
  <c r="M155" i="1"/>
  <c r="N155" i="1" s="1"/>
  <c r="L155" i="1"/>
  <c r="I155" i="1"/>
  <c r="M154" i="1"/>
  <c r="N154" i="1" s="1"/>
  <c r="L154" i="1"/>
  <c r="I154" i="1"/>
  <c r="K239" i="1"/>
  <c r="H32" i="2" s="1"/>
  <c r="J239" i="1"/>
  <c r="G32" i="2" s="1"/>
  <c r="AA239" i="1"/>
  <c r="M238" i="1"/>
  <c r="N238" i="1" s="1"/>
  <c r="L238" i="1"/>
  <c r="I238" i="1"/>
  <c r="M237" i="1"/>
  <c r="N237" i="1" s="1"/>
  <c r="L237" i="1"/>
  <c r="I237" i="1"/>
  <c r="M236" i="1"/>
  <c r="N236" i="1" s="1"/>
  <c r="L236" i="1"/>
  <c r="I236" i="1"/>
  <c r="M235" i="1"/>
  <c r="N235" i="1" s="1"/>
  <c r="L235" i="1"/>
  <c r="I235" i="1"/>
  <c r="M234" i="1"/>
  <c r="N234" i="1" s="1"/>
  <c r="L234" i="1"/>
  <c r="I234" i="1"/>
  <c r="M233" i="1"/>
  <c r="N233" i="1" s="1"/>
  <c r="L233" i="1"/>
  <c r="I233" i="1"/>
  <c r="M232" i="1"/>
  <c r="N232" i="1" s="1"/>
  <c r="L232" i="1"/>
  <c r="I232" i="1"/>
  <c r="M231" i="1"/>
  <c r="N231" i="1" s="1"/>
  <c r="L231" i="1"/>
  <c r="I231" i="1"/>
  <c r="K138" i="1"/>
  <c r="H24" i="2" s="1"/>
  <c r="J138" i="1"/>
  <c r="G24" i="2" s="1"/>
  <c r="M137" i="1"/>
  <c r="N137" i="1" s="1"/>
  <c r="L137" i="1"/>
  <c r="I137" i="1"/>
  <c r="M136" i="1"/>
  <c r="N136" i="1" s="1"/>
  <c r="L136" i="1"/>
  <c r="I136" i="1"/>
  <c r="M135" i="1"/>
  <c r="N135" i="1" s="1"/>
  <c r="L135" i="1"/>
  <c r="I135" i="1"/>
  <c r="M134" i="1"/>
  <c r="N134" i="1" s="1"/>
  <c r="L134" i="1"/>
  <c r="I134" i="1"/>
  <c r="M133" i="1"/>
  <c r="N133" i="1" s="1"/>
  <c r="L133" i="1"/>
  <c r="I133" i="1"/>
  <c r="M132" i="1"/>
  <c r="N132" i="1" s="1"/>
  <c r="L132" i="1"/>
  <c r="I132" i="1"/>
  <c r="M131" i="1"/>
  <c r="N131" i="1" s="1"/>
  <c r="L131" i="1"/>
  <c r="I131" i="1"/>
  <c r="M130" i="1"/>
  <c r="N130" i="1" s="1"/>
  <c r="L130" i="1"/>
  <c r="I130" i="1"/>
  <c r="M129" i="1"/>
  <c r="N129" i="1" s="1"/>
  <c r="L129" i="1"/>
  <c r="I129" i="1"/>
  <c r="M128" i="1"/>
  <c r="N128" i="1" s="1"/>
  <c r="L128" i="1"/>
  <c r="I128" i="1"/>
  <c r="M127" i="1"/>
  <c r="N127" i="1" s="1"/>
  <c r="L127" i="1"/>
  <c r="I127" i="1"/>
  <c r="M126" i="1"/>
  <c r="N126" i="1" s="1"/>
  <c r="L126" i="1"/>
  <c r="I126" i="1"/>
  <c r="M125" i="1"/>
  <c r="N125" i="1" s="1"/>
  <c r="L125" i="1"/>
  <c r="I125" i="1"/>
  <c r="M124" i="1"/>
  <c r="N124" i="1" s="1"/>
  <c r="L124" i="1"/>
  <c r="I124" i="1"/>
  <c r="M123" i="1"/>
  <c r="N123" i="1" s="1"/>
  <c r="L123" i="1"/>
  <c r="I123" i="1"/>
  <c r="M122" i="1"/>
  <c r="N122" i="1" s="1"/>
  <c r="L122" i="1"/>
  <c r="I122" i="1"/>
  <c r="M121" i="1"/>
  <c r="N121" i="1" s="1"/>
  <c r="L121" i="1"/>
  <c r="I121" i="1"/>
  <c r="M120" i="1"/>
  <c r="N120" i="1" s="1"/>
  <c r="L120" i="1"/>
  <c r="I120" i="1"/>
  <c r="M119" i="1"/>
  <c r="N119" i="1" s="1"/>
  <c r="L119" i="1"/>
  <c r="I119" i="1"/>
  <c r="M118" i="1"/>
  <c r="N118" i="1" s="1"/>
  <c r="L118" i="1"/>
  <c r="I118" i="1"/>
  <c r="K116" i="1"/>
  <c r="H21" i="2" s="1"/>
  <c r="J116" i="1"/>
  <c r="G21" i="2" s="1"/>
  <c r="I21" i="2" s="1"/>
  <c r="M115" i="1"/>
  <c r="N115" i="1" s="1"/>
  <c r="L115" i="1"/>
  <c r="I115" i="1"/>
  <c r="M114" i="1"/>
  <c r="N114" i="1" s="1"/>
  <c r="L114" i="1"/>
  <c r="I114" i="1"/>
  <c r="M113" i="1"/>
  <c r="N113" i="1" s="1"/>
  <c r="L113" i="1"/>
  <c r="I113" i="1"/>
  <c r="M112" i="1"/>
  <c r="N112" i="1" s="1"/>
  <c r="L112" i="1"/>
  <c r="I112" i="1"/>
  <c r="M111" i="1"/>
  <c r="N111" i="1" s="1"/>
  <c r="L111" i="1"/>
  <c r="I111" i="1"/>
  <c r="M110" i="1"/>
  <c r="N110" i="1" s="1"/>
  <c r="L110" i="1"/>
  <c r="I110" i="1"/>
  <c r="M109" i="1"/>
  <c r="N109" i="1" s="1"/>
  <c r="L109" i="1"/>
  <c r="I109" i="1"/>
  <c r="M108" i="1"/>
  <c r="N108" i="1" s="1"/>
  <c r="L108" i="1"/>
  <c r="I108" i="1"/>
  <c r="M107" i="1"/>
  <c r="N107" i="1" s="1"/>
  <c r="L107" i="1"/>
  <c r="I107" i="1"/>
  <c r="M106" i="1"/>
  <c r="N106" i="1" s="1"/>
  <c r="L106" i="1"/>
  <c r="I106" i="1"/>
  <c r="M105" i="1"/>
  <c r="N105" i="1" s="1"/>
  <c r="L105" i="1"/>
  <c r="I105" i="1"/>
  <c r="M104" i="1"/>
  <c r="N104" i="1" s="1"/>
  <c r="L104" i="1"/>
  <c r="I104" i="1"/>
  <c r="M103" i="1"/>
  <c r="N103" i="1" s="1"/>
  <c r="L103" i="1"/>
  <c r="I103" i="1"/>
  <c r="M102" i="1"/>
  <c r="N102" i="1" s="1"/>
  <c r="L102" i="1"/>
  <c r="I102" i="1"/>
  <c r="M101" i="1"/>
  <c r="N101" i="1" s="1"/>
  <c r="L101" i="1"/>
  <c r="I101" i="1"/>
  <c r="M100" i="1"/>
  <c r="N100" i="1" s="1"/>
  <c r="L100" i="1"/>
  <c r="I100" i="1"/>
  <c r="M99" i="1"/>
  <c r="N99" i="1" s="1"/>
  <c r="L99" i="1"/>
  <c r="I99" i="1"/>
  <c r="M98" i="1"/>
  <c r="N98" i="1" s="1"/>
  <c r="L98" i="1"/>
  <c r="I98" i="1"/>
  <c r="M97" i="1"/>
  <c r="N97" i="1" s="1"/>
  <c r="L97" i="1"/>
  <c r="I97" i="1"/>
  <c r="AB96" i="1"/>
  <c r="AA96" i="1"/>
  <c r="AD96" i="1" s="1"/>
  <c r="K96" i="1"/>
  <c r="H22" i="2" s="1"/>
  <c r="J96" i="1"/>
  <c r="G22" i="2" s="1"/>
  <c r="M95" i="1"/>
  <c r="N95" i="1" s="1"/>
  <c r="L95" i="1"/>
  <c r="I95" i="1"/>
  <c r="M94" i="1"/>
  <c r="N94" i="1" s="1"/>
  <c r="L94" i="1"/>
  <c r="I94" i="1"/>
  <c r="M93" i="1"/>
  <c r="N93" i="1" s="1"/>
  <c r="L93" i="1"/>
  <c r="I93" i="1"/>
  <c r="M92" i="1"/>
  <c r="N92" i="1" s="1"/>
  <c r="L92" i="1"/>
  <c r="I92" i="1"/>
  <c r="M91" i="1"/>
  <c r="N91" i="1" s="1"/>
  <c r="L91" i="1"/>
  <c r="I91" i="1"/>
  <c r="M90" i="1"/>
  <c r="N90" i="1" s="1"/>
  <c r="L90" i="1"/>
  <c r="I90" i="1"/>
  <c r="M89" i="1"/>
  <c r="N89" i="1" s="1"/>
  <c r="L89" i="1"/>
  <c r="I89" i="1"/>
  <c r="K88" i="1"/>
  <c r="H20" i="2" s="1"/>
  <c r="J88" i="1"/>
  <c r="G20" i="2" s="1"/>
  <c r="M87" i="1"/>
  <c r="N87" i="1" s="1"/>
  <c r="L87" i="1"/>
  <c r="I87" i="1"/>
  <c r="M86" i="1"/>
  <c r="N86" i="1" s="1"/>
  <c r="L86" i="1"/>
  <c r="I86" i="1"/>
  <c r="M85" i="1"/>
  <c r="N85" i="1" s="1"/>
  <c r="L85" i="1"/>
  <c r="I85" i="1"/>
  <c r="M84" i="1"/>
  <c r="N84" i="1" s="1"/>
  <c r="L84" i="1"/>
  <c r="I84" i="1"/>
  <c r="M83" i="1"/>
  <c r="N83" i="1" s="1"/>
  <c r="L83" i="1"/>
  <c r="I83" i="1"/>
  <c r="M82" i="1"/>
  <c r="N82" i="1" s="1"/>
  <c r="L82" i="1"/>
  <c r="I82" i="1"/>
  <c r="M81" i="1"/>
  <c r="N81" i="1" s="1"/>
  <c r="L81" i="1"/>
  <c r="I81" i="1"/>
  <c r="M80" i="1"/>
  <c r="N80" i="1" s="1"/>
  <c r="L80" i="1"/>
  <c r="I80" i="1"/>
  <c r="M79" i="1"/>
  <c r="N79" i="1" s="1"/>
  <c r="L79" i="1"/>
  <c r="I79" i="1"/>
  <c r="M78" i="1"/>
  <c r="N78" i="1" s="1"/>
  <c r="L78" i="1"/>
  <c r="I78" i="1"/>
  <c r="K72" i="1"/>
  <c r="H17" i="2" s="1"/>
  <c r="J72" i="1"/>
  <c r="G17" i="2" s="1"/>
  <c r="M71" i="1"/>
  <c r="N71" i="1" s="1"/>
  <c r="L71" i="1"/>
  <c r="M70" i="1"/>
  <c r="N70" i="1" s="1"/>
  <c r="L70" i="1"/>
  <c r="M69" i="1"/>
  <c r="N69" i="1" s="1"/>
  <c r="L69" i="1"/>
  <c r="M68" i="1"/>
  <c r="N68" i="1" s="1"/>
  <c r="L68" i="1"/>
  <c r="M67" i="1"/>
  <c r="N67" i="1" s="1"/>
  <c r="L67" i="1"/>
  <c r="M66" i="1"/>
  <c r="N66" i="1" s="1"/>
  <c r="L66" i="1"/>
  <c r="M65" i="1"/>
  <c r="N65" i="1" s="1"/>
  <c r="L65" i="1"/>
  <c r="K64" i="1"/>
  <c r="J64" i="1"/>
  <c r="G18" i="2" s="1"/>
  <c r="AB64" i="1"/>
  <c r="AA63" i="1"/>
  <c r="M63" i="1"/>
  <c r="N63" i="1" s="1"/>
  <c r="L63" i="1"/>
  <c r="I63" i="1"/>
  <c r="M62" i="1"/>
  <c r="N62" i="1" s="1"/>
  <c r="L62" i="1"/>
  <c r="I62" i="1"/>
  <c r="M61" i="1"/>
  <c r="N61" i="1" s="1"/>
  <c r="L61" i="1"/>
  <c r="I61" i="1"/>
  <c r="M60" i="1"/>
  <c r="N60" i="1" s="1"/>
  <c r="L60" i="1"/>
  <c r="I60" i="1"/>
  <c r="M59" i="1"/>
  <c r="N59" i="1" s="1"/>
  <c r="L59" i="1"/>
  <c r="I59" i="1"/>
  <c r="M58" i="1"/>
  <c r="N58" i="1" s="1"/>
  <c r="L58" i="1"/>
  <c r="I58" i="1"/>
  <c r="M57" i="1"/>
  <c r="N57" i="1" s="1"/>
  <c r="L57" i="1"/>
  <c r="I57" i="1"/>
  <c r="K56" i="1"/>
  <c r="H16" i="2" s="1"/>
  <c r="J56" i="1"/>
  <c r="G16" i="2" s="1"/>
  <c r="J16" i="2" s="1"/>
  <c r="K16" i="2" s="1"/>
  <c r="AD56" i="1"/>
  <c r="M55" i="1"/>
  <c r="N55" i="1" s="1"/>
  <c r="L55" i="1"/>
  <c r="I55" i="1"/>
  <c r="M54" i="1"/>
  <c r="N54" i="1" s="1"/>
  <c r="L54" i="1"/>
  <c r="I54" i="1"/>
  <c r="M53" i="1"/>
  <c r="N53" i="1" s="1"/>
  <c r="L53" i="1"/>
  <c r="I53" i="1"/>
  <c r="M52" i="1"/>
  <c r="N52" i="1" s="1"/>
  <c r="L52" i="1"/>
  <c r="I52" i="1"/>
  <c r="M51" i="1"/>
  <c r="N51" i="1" s="1"/>
  <c r="L51" i="1"/>
  <c r="I51" i="1"/>
  <c r="M50" i="1"/>
  <c r="N50" i="1" s="1"/>
  <c r="L50" i="1"/>
  <c r="I50" i="1"/>
  <c r="M49" i="1"/>
  <c r="N49" i="1" s="1"/>
  <c r="L49" i="1"/>
  <c r="I49" i="1"/>
  <c r="M48" i="1"/>
  <c r="N48" i="1" s="1"/>
  <c r="L48" i="1"/>
  <c r="I48" i="1"/>
  <c r="M47" i="1"/>
  <c r="N47" i="1" s="1"/>
  <c r="L47" i="1"/>
  <c r="I47" i="1"/>
  <c r="M46" i="1"/>
  <c r="N46" i="1" s="1"/>
  <c r="L46" i="1"/>
  <c r="I46" i="1"/>
  <c r="M45" i="1"/>
  <c r="N45" i="1" s="1"/>
  <c r="L45" i="1"/>
  <c r="I45" i="1"/>
  <c r="M44" i="1"/>
  <c r="N44" i="1" s="1"/>
  <c r="L44" i="1"/>
  <c r="I44" i="1"/>
  <c r="K43" i="1"/>
  <c r="H15" i="2" s="1"/>
  <c r="J43" i="1"/>
  <c r="G15" i="2" s="1"/>
  <c r="M42" i="1"/>
  <c r="N42" i="1" s="1"/>
  <c r="L42" i="1"/>
  <c r="I42" i="1"/>
  <c r="M41" i="1"/>
  <c r="N41" i="1" s="1"/>
  <c r="L41" i="1"/>
  <c r="I41" i="1"/>
  <c r="M40" i="1"/>
  <c r="N40" i="1" s="1"/>
  <c r="L40" i="1"/>
  <c r="I40" i="1"/>
  <c r="M39" i="1"/>
  <c r="N39" i="1" s="1"/>
  <c r="L39" i="1"/>
  <c r="I39" i="1"/>
  <c r="M38" i="1"/>
  <c r="N38" i="1" s="1"/>
  <c r="L38" i="1"/>
  <c r="I38" i="1"/>
  <c r="M37" i="1"/>
  <c r="N37" i="1" s="1"/>
  <c r="L37" i="1"/>
  <c r="I37" i="1"/>
  <c r="M36" i="1"/>
  <c r="N36" i="1" s="1"/>
  <c r="L36" i="1"/>
  <c r="I36" i="1"/>
  <c r="M35" i="1"/>
  <c r="N35" i="1" s="1"/>
  <c r="L35" i="1"/>
  <c r="I35" i="1"/>
  <c r="M34" i="1"/>
  <c r="N34" i="1" s="1"/>
  <c r="L34" i="1"/>
  <c r="I34" i="1"/>
  <c r="M33" i="1"/>
  <c r="N33" i="1" s="1"/>
  <c r="L33" i="1"/>
  <c r="I33" i="1"/>
  <c r="M32" i="1"/>
  <c r="N32" i="1" s="1"/>
  <c r="L32" i="1"/>
  <c r="I32" i="1"/>
  <c r="M31" i="1"/>
  <c r="N31" i="1" s="1"/>
  <c r="L31" i="1"/>
  <c r="I31" i="1"/>
  <c r="M30" i="1"/>
  <c r="N30" i="1" s="1"/>
  <c r="L30" i="1"/>
  <c r="I30" i="1"/>
  <c r="M29" i="1"/>
  <c r="N29" i="1" s="1"/>
  <c r="L29" i="1"/>
  <c r="I29" i="1"/>
  <c r="M28" i="1"/>
  <c r="N28" i="1" s="1"/>
  <c r="L28" i="1"/>
  <c r="I28" i="1"/>
  <c r="M27" i="1"/>
  <c r="N27" i="1" s="1"/>
  <c r="L27" i="1"/>
  <c r="I27" i="1"/>
  <c r="AA26" i="1"/>
  <c r="K26" i="1"/>
  <c r="J26" i="1"/>
  <c r="M25" i="1"/>
  <c r="N25" i="1" s="1"/>
  <c r="L25" i="1"/>
  <c r="I25" i="1"/>
  <c r="M24" i="1"/>
  <c r="N24" i="1" s="1"/>
  <c r="L24" i="1"/>
  <c r="I24" i="1"/>
  <c r="M23" i="1"/>
  <c r="N23" i="1" s="1"/>
  <c r="L23" i="1"/>
  <c r="I23" i="1"/>
  <c r="M22" i="1"/>
  <c r="N22" i="1" s="1"/>
  <c r="L22" i="1"/>
  <c r="I22" i="1"/>
  <c r="M21" i="1"/>
  <c r="N21" i="1" s="1"/>
  <c r="L21" i="1"/>
  <c r="I21" i="1"/>
  <c r="M20" i="1"/>
  <c r="N20" i="1" s="1"/>
  <c r="L20" i="1"/>
  <c r="I20" i="1"/>
  <c r="M19" i="1"/>
  <c r="N19" i="1" s="1"/>
  <c r="L19" i="1"/>
  <c r="I19" i="1"/>
  <c r="M18" i="1"/>
  <c r="N18" i="1" s="1"/>
  <c r="L18" i="1"/>
  <c r="I18" i="1"/>
  <c r="M17" i="1"/>
  <c r="N17" i="1" s="1"/>
  <c r="L17" i="1"/>
  <c r="I17" i="1"/>
  <c r="M16" i="1"/>
  <c r="N16" i="1" s="1"/>
  <c r="L16" i="1"/>
  <c r="I16" i="1"/>
  <c r="M15" i="1"/>
  <c r="N15" i="1" s="1"/>
  <c r="L15" i="1"/>
  <c r="I15" i="1"/>
  <c r="M14" i="1"/>
  <c r="N14" i="1" s="1"/>
  <c r="L14" i="1"/>
  <c r="I14" i="1"/>
  <c r="J24" i="2" l="1"/>
  <c r="K24" i="2" s="1"/>
  <c r="I16" i="2"/>
  <c r="J33" i="2"/>
  <c r="K33" i="2" s="1"/>
  <c r="J31" i="2"/>
  <c r="J21" i="2"/>
  <c r="J26" i="2"/>
  <c r="K26" i="2" s="1"/>
  <c r="I24" i="2"/>
  <c r="H14" i="2"/>
  <c r="I25" i="2"/>
  <c r="G14" i="2"/>
  <c r="K73" i="1"/>
  <c r="K264" i="1" s="1"/>
  <c r="H18" i="2"/>
  <c r="I18" i="2" s="1"/>
  <c r="M170" i="1"/>
  <c r="N170" i="1" s="1"/>
  <c r="M26" i="1"/>
  <c r="N26" i="1" s="1"/>
  <c r="M263" i="1"/>
  <c r="N263" i="1" s="1"/>
  <c r="L43" i="1"/>
  <c r="M43" i="1"/>
  <c r="N43" i="1" s="1"/>
  <c r="M201" i="1"/>
  <c r="M249" i="1"/>
  <c r="N249" i="1" s="1"/>
  <c r="M88" i="1"/>
  <c r="M181" i="1"/>
  <c r="N181" i="1" s="1"/>
  <c r="M222" i="1"/>
  <c r="N222" i="1" s="1"/>
  <c r="M64" i="1"/>
  <c r="N64" i="1" s="1"/>
  <c r="J209" i="1"/>
  <c r="G29" i="2" s="1"/>
  <c r="I88" i="1"/>
  <c r="M239" i="1"/>
  <c r="N239" i="1" s="1"/>
  <c r="I195" i="1"/>
  <c r="I170" i="1"/>
  <c r="I96" i="1"/>
  <c r="I64" i="1"/>
  <c r="I181" i="1"/>
  <c r="I222" i="1"/>
  <c r="M56" i="1"/>
  <c r="N56" i="1" s="1"/>
  <c r="M195" i="1"/>
  <c r="N195" i="1" s="1"/>
  <c r="L88" i="1"/>
  <c r="N88" i="1"/>
  <c r="J73" i="1"/>
  <c r="G73" i="1"/>
  <c r="I239" i="1"/>
  <c r="L170" i="1"/>
  <c r="M96" i="1"/>
  <c r="N96" i="1" s="1"/>
  <c r="K117" i="1"/>
  <c r="G117" i="1"/>
  <c r="L263" i="1"/>
  <c r="L181" i="1"/>
  <c r="I201" i="1"/>
  <c r="N201" i="1"/>
  <c r="L201" i="1"/>
  <c r="K209" i="1"/>
  <c r="H29" i="2" s="1"/>
  <c r="H30" i="2" s="1"/>
  <c r="I72" i="1"/>
  <c r="K31" i="2"/>
  <c r="I27" i="2"/>
  <c r="J27" i="2"/>
  <c r="K27" i="2" s="1"/>
  <c r="J34" i="2"/>
  <c r="K34" i="2" s="1"/>
  <c r="I17" i="2"/>
  <c r="I20" i="2"/>
  <c r="I22" i="2"/>
  <c r="I32" i="2"/>
  <c r="I28" i="2"/>
  <c r="I26" i="2"/>
  <c r="J17" i="2"/>
  <c r="K17" i="2" s="1"/>
  <c r="J20" i="2"/>
  <c r="K20" i="2" s="1"/>
  <c r="J22" i="2"/>
  <c r="K22" i="2" s="1"/>
  <c r="J32" i="2"/>
  <c r="K32" i="2" s="1"/>
  <c r="J28" i="2"/>
  <c r="K28" i="2" s="1"/>
  <c r="I34" i="2"/>
  <c r="K25" i="2"/>
  <c r="I15" i="2"/>
  <c r="H23" i="2"/>
  <c r="K21" i="2"/>
  <c r="J15" i="2"/>
  <c r="K15" i="2" s="1"/>
  <c r="I31" i="2"/>
  <c r="F14" i="2"/>
  <c r="F15" i="2"/>
  <c r="F16" i="2"/>
  <c r="F17" i="2"/>
  <c r="F18" i="2"/>
  <c r="F20" i="2"/>
  <c r="F21" i="2"/>
  <c r="F22" i="2"/>
  <c r="F24" i="2"/>
  <c r="F32" i="2"/>
  <c r="F25" i="2"/>
  <c r="F28" i="2"/>
  <c r="F26" i="2"/>
  <c r="F33" i="2"/>
  <c r="F27" i="2"/>
  <c r="F31" i="2"/>
  <c r="F34" i="2"/>
  <c r="G19" i="2"/>
  <c r="G23" i="2"/>
  <c r="L116" i="1"/>
  <c r="L138" i="1"/>
  <c r="L195" i="1"/>
  <c r="J117" i="1"/>
  <c r="L72" i="1"/>
  <c r="I116" i="1"/>
  <c r="I138" i="1"/>
  <c r="L239" i="1"/>
  <c r="L208" i="1"/>
  <c r="L249" i="1"/>
  <c r="I249" i="1"/>
  <c r="M72" i="1"/>
  <c r="N72" i="1" s="1"/>
  <c r="M116" i="1"/>
  <c r="N116" i="1" s="1"/>
  <c r="M138" i="1"/>
  <c r="N138" i="1" s="1"/>
  <c r="M208" i="1"/>
  <c r="N208" i="1" s="1"/>
  <c r="I43" i="1"/>
  <c r="L56" i="1"/>
  <c r="L26" i="1"/>
  <c r="I26" i="1"/>
  <c r="I56" i="1"/>
  <c r="L64" i="1"/>
  <c r="L222" i="1"/>
  <c r="L96" i="1"/>
  <c r="H117" i="1"/>
  <c r="H73" i="1"/>
  <c r="H209" i="1"/>
  <c r="H19" i="2" l="1"/>
  <c r="J19" i="2" s="1"/>
  <c r="K19" i="2" s="1"/>
  <c r="I29" i="2"/>
  <c r="E30" i="2"/>
  <c r="E35" i="2" s="1"/>
  <c r="F35" i="2" s="1"/>
  <c r="J264" i="1"/>
  <c r="J14" i="2"/>
  <c r="K14" i="2" s="1"/>
  <c r="I14" i="2"/>
  <c r="M73" i="1"/>
  <c r="H264" i="1"/>
  <c r="J29" i="2"/>
  <c r="K29" i="2" s="1"/>
  <c r="G30" i="2"/>
  <c r="G35" i="2" s="1"/>
  <c r="J18" i="2"/>
  <c r="K18" i="2" s="1"/>
  <c r="F29" i="2"/>
  <c r="G264" i="1"/>
  <c r="M209" i="1"/>
  <c r="N209" i="1" s="1"/>
  <c r="N73" i="1"/>
  <c r="M117" i="1"/>
  <c r="N117" i="1" s="1"/>
  <c r="J23" i="2"/>
  <c r="K23" i="2" s="1"/>
  <c r="I23" i="2"/>
  <c r="F23" i="2"/>
  <c r="F19" i="2"/>
  <c r="I209" i="1"/>
  <c r="L209" i="1"/>
  <c r="I73" i="1"/>
  <c r="L73" i="1"/>
  <c r="L117" i="1"/>
  <c r="I117" i="1"/>
  <c r="I19" i="2" l="1"/>
  <c r="H35" i="2"/>
  <c r="J35" i="2"/>
  <c r="K35" i="2" s="1"/>
  <c r="F30" i="2"/>
  <c r="I264" i="1"/>
  <c r="I30" i="2"/>
  <c r="J30" i="2"/>
  <c r="K30" i="2" s="1"/>
  <c r="M264" i="1"/>
  <c r="N264" i="1" s="1"/>
  <c r="I35" i="2"/>
  <c r="L264" i="1"/>
</calcChain>
</file>

<file path=xl/sharedStrings.xml><?xml version="1.0" encoding="utf-8"?>
<sst xmlns="http://schemas.openxmlformats.org/spreadsheetml/2006/main" count="468" uniqueCount="304">
  <si>
    <t>PEMERINTAH KABUPATEN BOLAANG MONGONDOW</t>
  </si>
  <si>
    <t xml:space="preserve">DINAS KESEHATAN </t>
  </si>
  <si>
    <t>Kompleks Perkantoran Pemda Kab.Bolaang Mongondow Desa Padang Lalow Kecamatan Lolak Kode Pos 95716</t>
  </si>
  <si>
    <t>Form 7.1 Hasil Analisis Pengukuran Stunting Tingkat Kabupaten Bolaang Mongondow</t>
  </si>
  <si>
    <t>DATA BALITA STUNTING INTERVENSI STUNTING TERINTEGRASI</t>
  </si>
  <si>
    <t>Prosinsi</t>
  </si>
  <si>
    <t>: Sulawesi Utara</t>
  </si>
  <si>
    <t>Kabupaten</t>
  </si>
  <si>
    <t>: Bolaang Mongondow</t>
  </si>
  <si>
    <t xml:space="preserve">Tahun/ Bulan </t>
  </si>
  <si>
    <t>NO</t>
  </si>
  <si>
    <t>KECAMATAN</t>
  </si>
  <si>
    <t>PUSKESMAS</t>
  </si>
  <si>
    <t>NAMA DESA</t>
  </si>
  <si>
    <t>JUMLAH SASARAN BALITA 0 - 59 BULAN (S)</t>
  </si>
  <si>
    <t>JUMLAH BALITA YANG DITIMBANG (D)</t>
  </si>
  <si>
    <t>% BALITA DIUKUR TB/BB</t>
  </si>
  <si>
    <t>BALITA DENGAN STATUS  "SANGAT PENDEK"</t>
  </si>
  <si>
    <t>BALITA DENGAN STATUS " PENDEK"</t>
  </si>
  <si>
    <t>BALITA NORMAL</t>
  </si>
  <si>
    <t>TOTAL</t>
  </si>
  <si>
    <t>%</t>
  </si>
  <si>
    <t>9=(6-7-8)</t>
  </si>
  <si>
    <t>10=(7+8)</t>
  </si>
  <si>
    <t>11=(10/5)</t>
  </si>
  <si>
    <t>SANG TOMBOLANG</t>
  </si>
  <si>
    <t>MAELANG</t>
  </si>
  <si>
    <t>CEMPAKA</t>
  </si>
  <si>
    <t>AYONG</t>
  </si>
  <si>
    <t>BABO</t>
  </si>
  <si>
    <t>BOLANGAT TIMUR</t>
  </si>
  <si>
    <t>BOLANGAT</t>
  </si>
  <si>
    <t>LOLANAN</t>
  </si>
  <si>
    <t>PASIR PUTIH</t>
  </si>
  <si>
    <t>BATU MERAH</t>
  </si>
  <si>
    <t>DOMISIL</t>
  </si>
  <si>
    <t>PANGI TIMUR</t>
  </si>
  <si>
    <t>PANGI INDUK</t>
  </si>
  <si>
    <t>DUMOGA UTARA</t>
  </si>
  <si>
    <t>MOPUYA</t>
  </si>
  <si>
    <t>Tumokang Baru</t>
  </si>
  <si>
    <t>TUMOKANG BARU</t>
  </si>
  <si>
    <t>Mopugad Utara</t>
  </si>
  <si>
    <t>MOPUGAD UTARA</t>
  </si>
  <si>
    <t>Mopugad Selatan</t>
  </si>
  <si>
    <t>MOPUGAD SELATAN</t>
  </si>
  <si>
    <t>Mopuya Utara</t>
  </si>
  <si>
    <t>MOPUYA UTARA</t>
  </si>
  <si>
    <t>Mopuya Selatan</t>
  </si>
  <si>
    <t>MOPUYA SELATAN</t>
  </si>
  <si>
    <t>Dondomon</t>
  </si>
  <si>
    <t>DONDOMON</t>
  </si>
  <si>
    <t>Mopugad Selatan 1</t>
  </si>
  <si>
    <t>MOPUGAD SELATAN I</t>
  </si>
  <si>
    <t>Mopugad Utara 2</t>
  </si>
  <si>
    <t>MOPUGAD UTARA II</t>
  </si>
  <si>
    <t>Mopugad Utara 1</t>
  </si>
  <si>
    <t>MOPUGAD UTARA I</t>
  </si>
  <si>
    <t>Tumokang Timur</t>
  </si>
  <si>
    <t>TUMOKANG TIMUR</t>
  </si>
  <si>
    <t>Mopuya Utara 1</t>
  </si>
  <si>
    <t>MOPUYA UTARA I</t>
  </si>
  <si>
    <t>Mopuya Utara 2</t>
  </si>
  <si>
    <t>MOPUYA UTARA II</t>
  </si>
  <si>
    <t>Mopuya Selatan 1</t>
  </si>
  <si>
    <t>MOPUYA SELATAN I</t>
  </si>
  <si>
    <t>Mopuya Selatan 2</t>
  </si>
  <si>
    <t>MOPUYA SELATAN II</t>
  </si>
  <si>
    <t>Dondomon Utara</t>
  </si>
  <si>
    <t>DONDOMON UTARA</t>
  </si>
  <si>
    <t>Dondomon Selatan</t>
  </si>
  <si>
    <t>DONDOMON SELATAN</t>
  </si>
  <si>
    <t>TANOYAN UTARA</t>
  </si>
  <si>
    <t>DUMOGA BARAT</t>
  </si>
  <si>
    <t>DOLODUO</t>
  </si>
  <si>
    <t xml:space="preserve">TORAUT </t>
  </si>
  <si>
    <t>TORAUT</t>
  </si>
  <si>
    <t>MATAYANGAN</t>
  </si>
  <si>
    <t>UUWAN</t>
  </si>
  <si>
    <t>IKHWAN</t>
  </si>
  <si>
    <t>MEKARUO</t>
  </si>
  <si>
    <t>WANGGA BARU</t>
  </si>
  <si>
    <t>TORAUT UTARA</t>
  </si>
  <si>
    <t>DOLODUO I</t>
  </si>
  <si>
    <t>DOLODUO II</t>
  </si>
  <si>
    <t>DOLODUO III</t>
  </si>
  <si>
    <t>TORAUT TENGAH</t>
  </si>
  <si>
    <t>LOLAYAN</t>
  </si>
  <si>
    <t>TANOYAN</t>
  </si>
  <si>
    <t>TANOYAN SELATAN</t>
  </si>
  <si>
    <t>BAKAN</t>
  </si>
  <si>
    <t>MATALI BARU</t>
  </si>
  <si>
    <t>MOPUSI</t>
  </si>
  <si>
    <t>MENGKANG</t>
  </si>
  <si>
    <t>TUNGOI</t>
  </si>
  <si>
    <t>Tungoi 1</t>
  </si>
  <si>
    <t>Tungoi 2</t>
  </si>
  <si>
    <t>Mopait</t>
  </si>
  <si>
    <t>Kopandakan 2</t>
  </si>
  <si>
    <t>Tapa Aog</t>
  </si>
  <si>
    <t>Abak</t>
  </si>
  <si>
    <t>Bombanon</t>
  </si>
  <si>
    <t>DUMOGA TENGGARA</t>
  </si>
  <si>
    <t>KONAROM</t>
  </si>
  <si>
    <t>TAPADAKA UTARA</t>
  </si>
  <si>
    <t>TAPADAKA  TIMUR</t>
  </si>
  <si>
    <t>TAPADAKA 1</t>
  </si>
  <si>
    <t>BONAWANG</t>
  </si>
  <si>
    <t>KONAROM UTARA</t>
  </si>
  <si>
    <t>KONAROM BARAT</t>
  </si>
  <si>
    <t xml:space="preserve">OSION </t>
  </si>
  <si>
    <t>DUMARA</t>
  </si>
  <si>
    <t>IKUNA</t>
  </si>
  <si>
    <t>IBOLIAN 1</t>
  </si>
  <si>
    <t>LOLAK</t>
  </si>
  <si>
    <t>BUNTALO</t>
  </si>
  <si>
    <t>Baturapa</t>
  </si>
  <si>
    <t>Baturapa II</t>
  </si>
  <si>
    <t>Sauk</t>
  </si>
  <si>
    <t>Buntalo</t>
  </si>
  <si>
    <t>Buntalo Timur</t>
  </si>
  <si>
    <t>Buntalo Selatan</t>
  </si>
  <si>
    <t>Bumbung</t>
  </si>
  <si>
    <t>LABUAN UKI</t>
  </si>
  <si>
    <t>MOTABANG</t>
  </si>
  <si>
    <t>LALOW</t>
  </si>
  <si>
    <t>TUYAT</t>
  </si>
  <si>
    <t>TANDU</t>
  </si>
  <si>
    <t>DIAT</t>
  </si>
  <si>
    <t>SOLOG</t>
  </si>
  <si>
    <t>PINOGALUMAN</t>
  </si>
  <si>
    <t>TOTABUAN</t>
  </si>
  <si>
    <t>PINDOL</t>
  </si>
  <si>
    <t>PINDOLILI</t>
  </si>
  <si>
    <t>PINOGALUMAN TIMUR</t>
  </si>
  <si>
    <t>DULANGON</t>
  </si>
  <si>
    <t>MONGKOINIT</t>
  </si>
  <si>
    <t>MONGKOINIT BARAT</t>
  </si>
  <si>
    <t>LOLAK II</t>
  </si>
  <si>
    <t>PADANG</t>
  </si>
  <si>
    <t>TOMBOLANGO</t>
  </si>
  <si>
    <t>POIGAR</t>
  </si>
  <si>
    <t>Pomoman</t>
  </si>
  <si>
    <t>Mondatong Baru</t>
  </si>
  <si>
    <t>Mondatong</t>
  </si>
  <si>
    <t>Nanasi Timur</t>
  </si>
  <si>
    <t>Nanasi</t>
  </si>
  <si>
    <t>Poigar 3</t>
  </si>
  <si>
    <t xml:space="preserve">Poigar </t>
  </si>
  <si>
    <t>Poigar 2</t>
  </si>
  <si>
    <t>Tiberias</t>
  </si>
  <si>
    <t>Gogaluman</t>
  </si>
  <si>
    <t>Wineru</t>
  </si>
  <si>
    <t xml:space="preserve">Nonapan </t>
  </si>
  <si>
    <t>Nonapan I</t>
  </si>
  <si>
    <t>Nonapan Baru</t>
  </si>
  <si>
    <t>Nonapan II</t>
  </si>
  <si>
    <t>Mariri Baru</t>
  </si>
  <si>
    <t>Tanjung Mariri</t>
  </si>
  <si>
    <t>Mariri Lama</t>
  </si>
  <si>
    <t>Mariri I</t>
  </si>
  <si>
    <t>Mariri II</t>
  </si>
  <si>
    <t>BILALANG</t>
  </si>
  <si>
    <t>Bilalang III</t>
  </si>
  <si>
    <t>Billang III Utara</t>
  </si>
  <si>
    <t>Bilalang IV</t>
  </si>
  <si>
    <t>Bilalang Baru</t>
  </si>
  <si>
    <t>Tuduaog Baru</t>
  </si>
  <si>
    <t xml:space="preserve">Tuduaog </t>
  </si>
  <si>
    <t>Kolingangaan</t>
  </si>
  <si>
    <t>Apado</t>
  </si>
  <si>
    <t>DUMOGA TIMUR</t>
  </si>
  <si>
    <t>IMANDI</t>
  </si>
  <si>
    <t>Dumoga</t>
  </si>
  <si>
    <t>Dumoga 2</t>
  </si>
  <si>
    <t>Dumoga 3</t>
  </si>
  <si>
    <t>Dumoga 4</t>
  </si>
  <si>
    <t>kembang mertha</t>
  </si>
  <si>
    <t>kembang sari</t>
  </si>
  <si>
    <t>Amertha buana</t>
  </si>
  <si>
    <t>Amertha sari</t>
  </si>
  <si>
    <t>modomang</t>
  </si>
  <si>
    <t>kel.imandi</t>
  </si>
  <si>
    <t>Pinonobatuan</t>
  </si>
  <si>
    <t>Pinonobatuan Barat</t>
  </si>
  <si>
    <t>Mogoyunggung</t>
  </si>
  <si>
    <t>Mogoyunggung 1</t>
  </si>
  <si>
    <t>Mogoyunggung 2</t>
  </si>
  <si>
    <t>Tonom</t>
  </si>
  <si>
    <t>BOLAANG</t>
  </si>
  <si>
    <t>KOMANGAAN</t>
  </si>
  <si>
    <t>SOLIMANDUNGAN DUA</t>
  </si>
  <si>
    <t>SOLIMANDUNGAN SATU</t>
  </si>
  <si>
    <t>BANGOMOLUNOW</t>
  </si>
  <si>
    <t>SOLIMANDUNGAN BARU</t>
  </si>
  <si>
    <t>INOBONTO</t>
  </si>
  <si>
    <t>Langagon 2</t>
  </si>
  <si>
    <t>Langagon</t>
  </si>
  <si>
    <t>Langagon 1</t>
  </si>
  <si>
    <t>Inobonto 1</t>
  </si>
  <si>
    <t xml:space="preserve">Inobonto </t>
  </si>
  <si>
    <t>Inobonto 2</t>
  </si>
  <si>
    <t>DUMOGA TENGAH</t>
  </si>
  <si>
    <t>WERDHI AGUNG</t>
  </si>
  <si>
    <t xml:space="preserve">IBOLIAN </t>
  </si>
  <si>
    <t>WERDHI AGUNG SELATAN</t>
  </si>
  <si>
    <t>WERDHI AGUNG TIMUR</t>
  </si>
  <si>
    <t>WERDHI AGUNG UTARA</t>
  </si>
  <si>
    <t>KINOMALIGAN</t>
  </si>
  <si>
    <t>KOSIO TIMUR</t>
  </si>
  <si>
    <t xml:space="preserve">KOSIO </t>
  </si>
  <si>
    <t>KOSIO BARAT</t>
  </si>
  <si>
    <t>BOLAANG TIMUR</t>
  </si>
  <si>
    <t>TADOY</t>
  </si>
  <si>
    <t>AMBANG 2</t>
  </si>
  <si>
    <t>AMABANG 1</t>
  </si>
  <si>
    <t>TADOY 1</t>
  </si>
  <si>
    <t>BOLAANG 1</t>
  </si>
  <si>
    <t xml:space="preserve">BANTIK </t>
  </si>
  <si>
    <t>LOLAN</t>
  </si>
  <si>
    <t>LOLAN 2</t>
  </si>
  <si>
    <t>PASSI BARAT</t>
  </si>
  <si>
    <t>PASSI</t>
  </si>
  <si>
    <t>BINTAU</t>
  </si>
  <si>
    <t>BULUD</t>
  </si>
  <si>
    <t>OTAM BARAT</t>
  </si>
  <si>
    <t>LOBONG</t>
  </si>
  <si>
    <t>POYUYANAN</t>
  </si>
  <si>
    <t>MUNTOI TIMUR</t>
  </si>
  <si>
    <t>INUAI</t>
  </si>
  <si>
    <t>DUMOGA</t>
  </si>
  <si>
    <t>PUSIAN</t>
  </si>
  <si>
    <t xml:space="preserve">Kanaan </t>
  </si>
  <si>
    <t>Dumoga 1</t>
  </si>
  <si>
    <t xml:space="preserve">Toruakat </t>
  </si>
  <si>
    <t>Mototabian</t>
  </si>
  <si>
    <t>Bumbungon</t>
  </si>
  <si>
    <t>Siniyung</t>
  </si>
  <si>
    <t>Pusian</t>
  </si>
  <si>
    <t>Ponompiaan</t>
  </si>
  <si>
    <t>Pusian Selatan</t>
  </si>
  <si>
    <t>Serasi</t>
  </si>
  <si>
    <t>Pusian Barat</t>
  </si>
  <si>
    <t>Siniyung 1</t>
  </si>
  <si>
    <t>PASSI TIMUR</t>
  </si>
  <si>
    <t>PANGIAN</t>
  </si>
  <si>
    <t>Pangian Barat</t>
  </si>
  <si>
    <t>Pangian Tengah</t>
  </si>
  <si>
    <t>Pangian</t>
  </si>
  <si>
    <t>Poopo Barat</t>
  </si>
  <si>
    <t>Poopo Selatan</t>
  </si>
  <si>
    <t>Poopo</t>
  </si>
  <si>
    <t>Manembo</t>
  </si>
  <si>
    <t>Sinsingon Barat</t>
  </si>
  <si>
    <t>Sinsingon</t>
  </si>
  <si>
    <t>Sinsingon Timur</t>
  </si>
  <si>
    <t>Insil</t>
  </si>
  <si>
    <t>Insil Baru</t>
  </si>
  <si>
    <t>Mobuya</t>
  </si>
  <si>
    <t>JUMLAH KABUPATEN</t>
  </si>
  <si>
    <t>MENGETAHUI</t>
  </si>
  <si>
    <t>KEPALA DINAS KESEHATAN</t>
  </si>
  <si>
    <t>KEPALA BIDANG KESEHATAN MASYARAKAT</t>
  </si>
  <si>
    <t>KABUPATEN BOLAANG MONGONDOW</t>
  </si>
  <si>
    <t>Drs. KETUT KOLAK, M.KES</t>
  </si>
  <si>
    <t>SUTAMI POTABUGA, SST</t>
  </si>
  <si>
    <t>NIP. 19680421 198903 1 010</t>
  </si>
  <si>
    <t>NIP. 19741123 200012 1 003</t>
  </si>
  <si>
    <t>Form 7.2 Hasil Analisis Pengukuran Stunting Tingkat Kabupaten Bolaang Mongondow</t>
  </si>
  <si>
    <t>BALITA  STATUS  "SANGAT PENDEK"</t>
  </si>
  <si>
    <t>BALITA  STATUS " PENDEK"</t>
  </si>
  <si>
    <t>Sangtombolang</t>
  </si>
  <si>
    <t>Maelang</t>
  </si>
  <si>
    <t>Dumoga Utara</t>
  </si>
  <si>
    <t>Mopuya</t>
  </si>
  <si>
    <t>Dumoga Barat</t>
  </si>
  <si>
    <t>Doloduo</t>
  </si>
  <si>
    <t>Tanoyan</t>
  </si>
  <si>
    <t>Dumoga Tenggara</t>
  </si>
  <si>
    <t>Konarom</t>
  </si>
  <si>
    <t>Lolak</t>
  </si>
  <si>
    <t>Poigar</t>
  </si>
  <si>
    <t>Bilalang</t>
  </si>
  <si>
    <t>Dumoga Timur</t>
  </si>
  <si>
    <t>Imandi</t>
  </si>
  <si>
    <t>Bolaang</t>
  </si>
  <si>
    <t>Komangaan</t>
  </si>
  <si>
    <t>Inobonto</t>
  </si>
  <si>
    <t>Dumoga Tengah</t>
  </si>
  <si>
    <t>Werdhi Agung</t>
  </si>
  <si>
    <t>Bolaang Timur</t>
  </si>
  <si>
    <t>Tadoy</t>
  </si>
  <si>
    <t>Passi Barat</t>
  </si>
  <si>
    <t>Passi</t>
  </si>
  <si>
    <t>Passi Timur</t>
  </si>
  <si>
    <t>MUNTOI</t>
  </si>
  <si>
    <t>WANGGA</t>
  </si>
  <si>
    <t>OTAM</t>
  </si>
  <si>
    <t>PASSI II</t>
  </si>
  <si>
    <t>WANGGA I</t>
  </si>
  <si>
    <t>Lolak,     DESEMBER 2024</t>
  </si>
  <si>
    <t>Sumber : Data Hasil Pengukuran Balita (EPPGBM) Bulan DESEMBER 2024</t>
  </si>
  <si>
    <t>: 2024 /DESEMBER</t>
  </si>
  <si>
    <t>Lolak,     DSEMBER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</si>
</sst>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_(* #,##0_);_(* \(#,##0\);_(* &quot;-&quot;??_);_(@_)"/>
    <numFmt numFmtId="166" formatCode="_-* #,##0_-;\-* #,##0_-;_-* &quot;-&quot;??_-;_-@_-"/>
    <numFmt numFmtId="170" formatCode="&quot; &quot;#,##0&quot; &quot;;&quot;-&quot;#,##0&quot; &quot;;&quot; - &quot;;&quot; &quot;@&quot; &quot;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mbria"/>
      <family val="1"/>
    </font>
    <font>
      <sz val="17"/>
      <name val="Cambria"/>
      <family val="1"/>
    </font>
    <font>
      <b/>
      <sz val="24"/>
      <name val="Cambria"/>
      <family val="1"/>
    </font>
    <font>
      <sz val="12"/>
      <name val="Cambria"/>
      <family val="1"/>
    </font>
    <font>
      <b/>
      <sz val="11"/>
      <name val="Cambria"/>
      <family val="1"/>
    </font>
    <font>
      <sz val="10"/>
      <name val="Cambria"/>
      <family val="1"/>
    </font>
    <font>
      <b/>
      <sz val="12"/>
      <name val="Cambria"/>
      <family val="1"/>
    </font>
    <font>
      <sz val="10"/>
      <name val="Arial"/>
      <family val="2"/>
    </font>
    <font>
      <b/>
      <sz val="10"/>
      <name val="Cambria"/>
      <family val="1"/>
    </font>
    <font>
      <b/>
      <sz val="14"/>
      <name val="Cambria"/>
      <family val="1"/>
    </font>
    <font>
      <i/>
      <sz val="11"/>
      <name val="Cambria"/>
      <family val="1"/>
    </font>
    <font>
      <u/>
      <sz val="11"/>
      <name val="Cambria"/>
      <family val="1"/>
    </font>
    <font>
      <b/>
      <u/>
      <sz val="11"/>
      <name val="Cambria"/>
      <family val="1"/>
    </font>
    <font>
      <sz val="17"/>
      <color theme="1"/>
      <name val="Cambria"/>
      <family val="1"/>
    </font>
    <font>
      <sz val="11"/>
      <color theme="1"/>
      <name val="Cambria"/>
      <family val="1"/>
    </font>
    <font>
      <sz val="24"/>
      <color theme="1"/>
      <name val="Cambria"/>
      <family val="1"/>
    </font>
    <font>
      <b/>
      <sz val="11"/>
      <color theme="1"/>
      <name val="Cambria"/>
      <family val="1"/>
    </font>
    <font>
      <i/>
      <sz val="11"/>
      <color theme="1"/>
      <name val="Cambria"/>
      <family val="1"/>
    </font>
    <font>
      <b/>
      <sz val="11"/>
      <color rgb="FF000000"/>
      <name val="Cambria"/>
      <family val="1"/>
    </font>
    <font>
      <b/>
      <sz val="12"/>
      <color theme="1"/>
      <name val="Cambria"/>
      <family val="1"/>
    </font>
    <font>
      <b/>
      <i/>
      <sz val="11"/>
      <color theme="1"/>
      <name val="Cambria"/>
      <family val="1"/>
    </font>
    <font>
      <u/>
      <sz val="11"/>
      <color theme="1"/>
      <name val="Cambria"/>
      <family val="1"/>
    </font>
    <font>
      <sz val="11"/>
      <name val="Calibri"/>
      <family val="2"/>
    </font>
    <font>
      <sz val="11"/>
      <color rgb="FF000000"/>
      <name val="Calibri"/>
      <family val="2"/>
    </font>
    <font>
      <sz val="10"/>
      <color theme="1"/>
      <name val="Liberation Sans"/>
    </font>
    <font>
      <sz val="11"/>
      <color rgb="FF393939"/>
      <name val="Cambria"/>
      <family val="1"/>
    </font>
    <font>
      <b/>
      <i/>
      <sz val="11"/>
      <name val="Cambria"/>
      <family val="1"/>
    </font>
    <font>
      <b/>
      <i/>
      <sz val="10"/>
      <name val="Cambria"/>
      <family val="1"/>
    </font>
    <font>
      <sz val="10"/>
      <color theme="1"/>
      <name val="Cambria"/>
      <family val="1"/>
    </font>
    <font>
      <sz val="10"/>
      <color rgb="FF393939"/>
      <name val="Cambria"/>
      <family val="1"/>
    </font>
    <font>
      <sz val="12"/>
      <color theme="1"/>
      <name val="Cambria"/>
      <family val="1"/>
    </font>
    <font>
      <b/>
      <sz val="12"/>
      <color rgb="FF393939"/>
      <name val="Cambria"/>
      <family val="1"/>
    </font>
    <font>
      <sz val="12"/>
      <color indexed="8"/>
      <name val="Cambria"/>
      <family val="1"/>
    </font>
    <font>
      <b/>
      <sz val="10"/>
      <color theme="1"/>
      <name val="Cambria"/>
      <family val="1"/>
    </font>
    <font>
      <b/>
      <sz val="10"/>
      <color rgb="FF393939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dash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ashed">
        <color indexed="64"/>
      </bottom>
      <diagonal/>
    </border>
    <border>
      <left style="thin">
        <color rgb="FF000000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rgb="FF000000"/>
      </right>
      <top style="dashed">
        <color indexed="64"/>
      </top>
      <bottom style="dashed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indexed="64"/>
      </top>
      <bottom style="dashed">
        <color indexed="64"/>
      </bottom>
      <diagonal/>
    </border>
    <border>
      <left style="thin">
        <color rgb="FF000000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rgb="FF000000"/>
      </right>
      <top style="dashed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indexed="64"/>
      </top>
      <bottom style="thin">
        <color indexed="64"/>
      </bottom>
      <diagonal/>
    </border>
    <border>
      <left style="thin">
        <color rgb="FF000000"/>
      </left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9" fillId="0" borderId="0"/>
    <xf numFmtId="0" fontId="24" fillId="0" borderId="0">
      <alignment vertical="center"/>
    </xf>
    <xf numFmtId="0" fontId="25" fillId="0" borderId="0">
      <protection locked="0"/>
    </xf>
    <xf numFmtId="0" fontId="1" fillId="0" borderId="0"/>
    <xf numFmtId="0" fontId="26" fillId="0" borderId="0"/>
    <xf numFmtId="170" fontId="26" fillId="0" borderId="0"/>
  </cellStyleXfs>
  <cellXfs count="292">
    <xf numFmtId="0" fontId="0" fillId="0" borderId="0" xfId="0"/>
    <xf numFmtId="0" fontId="2" fillId="0" borderId="0" xfId="3" applyFont="1" applyAlignment="1">
      <alignment vertical="center"/>
    </xf>
    <xf numFmtId="0" fontId="5" fillId="0" borderId="0" xfId="3" applyFont="1" applyAlignment="1">
      <alignment horizontal="left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left" vertical="center"/>
    </xf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vertical="center" wrapText="1"/>
    </xf>
    <xf numFmtId="0" fontId="2" fillId="2" borderId="3" xfId="3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2" fillId="0" borderId="8" xfId="2" applyNumberFormat="1" applyFont="1" applyFill="1" applyBorder="1" applyAlignment="1">
      <alignment horizontal="center" vertical="center"/>
    </xf>
    <xf numFmtId="10" fontId="2" fillId="0" borderId="8" xfId="4" applyNumberFormat="1" applyFont="1" applyFill="1" applyBorder="1" applyAlignment="1" applyProtection="1">
      <alignment vertical="center"/>
    </xf>
    <xf numFmtId="164" fontId="2" fillId="0" borderId="9" xfId="2" applyNumberFormat="1" applyFont="1" applyFill="1" applyBorder="1" applyAlignment="1">
      <alignment horizontal="center" vertical="center"/>
    </xf>
    <xf numFmtId="10" fontId="2" fillId="0" borderId="9" xfId="4" applyNumberFormat="1" applyFont="1" applyFill="1" applyBorder="1" applyAlignment="1" applyProtection="1">
      <alignment vertical="center"/>
    </xf>
    <xf numFmtId="9" fontId="7" fillId="0" borderId="8" xfId="2" applyFont="1" applyFill="1" applyBorder="1" applyAlignment="1">
      <alignment horizontal="center" vertical="center" wrapText="1"/>
    </xf>
    <xf numFmtId="165" fontId="5" fillId="0" borderId="3" xfId="1" applyNumberFormat="1" applyFont="1" applyFill="1" applyBorder="1" applyAlignment="1">
      <alignment horizontal="center"/>
    </xf>
    <xf numFmtId="164" fontId="2" fillId="0" borderId="14" xfId="2" applyNumberFormat="1" applyFont="1" applyFill="1" applyBorder="1" applyAlignment="1">
      <alignment horizontal="center" vertical="center"/>
    </xf>
    <xf numFmtId="10" fontId="2" fillId="0" borderId="14" xfId="4" applyNumberFormat="1" applyFont="1" applyFill="1" applyBorder="1" applyAlignment="1" applyProtection="1">
      <alignment vertical="center"/>
    </xf>
    <xf numFmtId="164" fontId="2" fillId="0" borderId="0" xfId="2" applyNumberFormat="1" applyFont="1" applyFill="1" applyBorder="1" applyAlignment="1">
      <alignment horizontal="center" vertical="center"/>
    </xf>
    <xf numFmtId="10" fontId="2" fillId="0" borderId="0" xfId="4" applyNumberFormat="1" applyFont="1" applyFill="1" applyBorder="1" applyAlignment="1" applyProtection="1">
      <alignment vertical="center"/>
    </xf>
    <xf numFmtId="164" fontId="7" fillId="0" borderId="8" xfId="2" applyNumberFormat="1" applyFont="1" applyFill="1" applyBorder="1" applyAlignment="1">
      <alignment horizontal="center" vertical="center"/>
    </xf>
    <xf numFmtId="164" fontId="7" fillId="0" borderId="9" xfId="2" applyNumberFormat="1" applyFont="1" applyFill="1" applyBorder="1" applyAlignment="1">
      <alignment horizontal="center" vertical="center"/>
    </xf>
    <xf numFmtId="164" fontId="6" fillId="0" borderId="0" xfId="2" applyNumberFormat="1" applyFont="1" applyFill="1" applyBorder="1" applyAlignment="1">
      <alignment horizontal="center" vertical="center"/>
    </xf>
    <xf numFmtId="10" fontId="6" fillId="0" borderId="0" xfId="4" applyNumberFormat="1" applyFont="1" applyFill="1" applyBorder="1" applyAlignment="1" applyProtection="1">
      <alignment vertical="center"/>
    </xf>
    <xf numFmtId="164" fontId="7" fillId="0" borderId="14" xfId="2" applyNumberFormat="1" applyFont="1" applyFill="1" applyBorder="1" applyAlignment="1">
      <alignment horizontal="center" vertical="center"/>
    </xf>
    <xf numFmtId="0" fontId="2" fillId="0" borderId="0" xfId="2" applyNumberFormat="1" applyFont="1" applyFill="1" applyAlignment="1">
      <alignment horizontal="center" vertical="center"/>
    </xf>
    <xf numFmtId="9" fontId="2" fillId="0" borderId="0" xfId="2" applyFont="1" applyFill="1" applyAlignment="1">
      <alignment horizontal="center" vertical="center"/>
    </xf>
    <xf numFmtId="0" fontId="16" fillId="0" borderId="0" xfId="3" applyFont="1"/>
    <xf numFmtId="0" fontId="16" fillId="0" borderId="0" xfId="3" applyFont="1" applyAlignment="1">
      <alignment horizontal="center" vertical="center"/>
    </xf>
    <xf numFmtId="0" fontId="16" fillId="0" borderId="0" xfId="0" applyFont="1"/>
    <xf numFmtId="0" fontId="16" fillId="2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3" xfId="0" applyFont="1" applyBorder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center" vertical="center"/>
    </xf>
    <xf numFmtId="164" fontId="18" fillId="0" borderId="10" xfId="2" applyNumberFormat="1" applyFont="1" applyFill="1" applyBorder="1" applyAlignment="1">
      <alignment horizontal="center" vertical="center"/>
    </xf>
    <xf numFmtId="10" fontId="18" fillId="0" borderId="10" xfId="2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8" fillId="0" borderId="3" xfId="0" applyFont="1" applyBorder="1" applyAlignment="1">
      <alignment horizontal="center" vertical="center"/>
    </xf>
    <xf numFmtId="164" fontId="18" fillId="0" borderId="3" xfId="2" applyNumberFormat="1" applyFont="1" applyFill="1" applyBorder="1" applyAlignment="1">
      <alignment horizontal="center" vertical="center"/>
    </xf>
    <xf numFmtId="10" fontId="18" fillId="0" borderId="3" xfId="2" applyNumberFormat="1" applyFont="1" applyFill="1" applyBorder="1" applyAlignment="1">
      <alignment horizontal="center" vertical="center"/>
    </xf>
    <xf numFmtId="0" fontId="16" fillId="0" borderId="14" xfId="0" applyFont="1" applyBorder="1" applyAlignment="1">
      <alignment horizontal="left" vertical="center"/>
    </xf>
    <xf numFmtId="0" fontId="19" fillId="0" borderId="14" xfId="0" applyFont="1" applyBorder="1" applyAlignment="1">
      <alignment horizontal="center" vertical="center"/>
    </xf>
    <xf numFmtId="164" fontId="16" fillId="0" borderId="14" xfId="2" applyNumberFormat="1" applyFont="1" applyFill="1" applyBorder="1" applyAlignment="1">
      <alignment horizontal="center" vertical="center"/>
    </xf>
    <xf numFmtId="10" fontId="16" fillId="0" borderId="14" xfId="2" applyNumberFormat="1" applyFont="1" applyFill="1" applyBorder="1" applyAlignment="1">
      <alignment horizontal="center" vertical="center"/>
    </xf>
    <xf numFmtId="0" fontId="16" fillId="0" borderId="9" xfId="0" applyFont="1" applyBorder="1" applyAlignment="1">
      <alignment horizontal="left" vertical="center"/>
    </xf>
    <xf numFmtId="0" fontId="19" fillId="0" borderId="9" xfId="0" applyFont="1" applyBorder="1" applyAlignment="1">
      <alignment horizontal="center" vertical="center"/>
    </xf>
    <xf numFmtId="164" fontId="16" fillId="0" borderId="9" xfId="2" applyNumberFormat="1" applyFont="1" applyFill="1" applyBorder="1" applyAlignment="1">
      <alignment horizontal="center" vertical="center"/>
    </xf>
    <xf numFmtId="10" fontId="16" fillId="0" borderId="9" xfId="2" applyNumberFormat="1" applyFont="1" applyFill="1" applyBorder="1" applyAlignment="1">
      <alignment horizontal="center" vertical="center"/>
    </xf>
    <xf numFmtId="3" fontId="18" fillId="0" borderId="3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3" fontId="19" fillId="0" borderId="9" xfId="0" applyNumberFormat="1" applyFont="1" applyBorder="1" applyAlignment="1">
      <alignment horizontal="center" vertical="center"/>
    </xf>
    <xf numFmtId="1" fontId="18" fillId="0" borderId="3" xfId="0" applyNumberFormat="1" applyFont="1" applyBorder="1" applyAlignment="1">
      <alignment horizontal="center" vertical="center"/>
    </xf>
    <xf numFmtId="166" fontId="21" fillId="0" borderId="3" xfId="1" applyNumberFormat="1" applyFont="1" applyFill="1" applyBorder="1" applyAlignment="1">
      <alignment horizontal="center" vertical="center"/>
    </xf>
    <xf numFmtId="164" fontId="21" fillId="0" borderId="3" xfId="2" applyNumberFormat="1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0" fontId="21" fillId="0" borderId="3" xfId="2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22" fillId="0" borderId="0" xfId="0" applyFont="1"/>
    <xf numFmtId="0" fontId="23" fillId="0" borderId="0" xfId="3" applyFont="1"/>
    <xf numFmtId="0" fontId="16" fillId="0" borderId="0" xfId="3" applyFont="1" applyAlignment="1">
      <alignment horizontal="center"/>
    </xf>
    <xf numFmtId="0" fontId="3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horizontal="left" vertical="center"/>
    </xf>
    <xf numFmtId="0" fontId="2" fillId="0" borderId="4" xfId="3" applyFont="1" applyBorder="1" applyAlignment="1">
      <alignment horizontal="center" vertical="center"/>
    </xf>
    <xf numFmtId="0" fontId="2" fillId="0" borderId="5" xfId="3" applyFont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 wrapText="1"/>
    </xf>
    <xf numFmtId="0" fontId="2" fillId="2" borderId="5" xfId="3" applyFont="1" applyFill="1" applyBorder="1" applyAlignment="1">
      <alignment horizontal="center" vertical="center" wrapText="1"/>
    </xf>
    <xf numFmtId="0" fontId="16" fillId="0" borderId="0" xfId="3" applyFont="1" applyAlignment="1">
      <alignment horizontal="center"/>
    </xf>
    <xf numFmtId="0" fontId="23" fillId="0" borderId="0" xfId="3" applyFont="1" applyAlignment="1">
      <alignment horizontal="center"/>
    </xf>
    <xf numFmtId="0" fontId="15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21" fillId="0" borderId="4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" fillId="0" borderId="0" xfId="3" applyFont="1" applyAlignment="1">
      <alignment horizontal="lef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Fill="1" applyAlignment="1">
      <alignment vertical="center"/>
    </xf>
    <xf numFmtId="0" fontId="2" fillId="0" borderId="6" xfId="3" applyFont="1" applyFill="1" applyBorder="1" applyAlignment="1">
      <alignment horizontal="center" vertical="center"/>
    </xf>
    <xf numFmtId="0" fontId="2" fillId="0" borderId="7" xfId="3" applyFont="1" applyFill="1" applyBorder="1" applyAlignment="1">
      <alignment vertical="center"/>
    </xf>
    <xf numFmtId="0" fontId="2" fillId="0" borderId="8" xfId="3" applyFont="1" applyFill="1" applyBorder="1" applyAlignment="1">
      <alignment horizontal="center" vertical="center"/>
    </xf>
    <xf numFmtId="0" fontId="2" fillId="0" borderId="3" xfId="3" applyFont="1" applyFill="1" applyBorder="1"/>
    <xf numFmtId="0" fontId="6" fillId="0" borderId="3" xfId="3" applyFont="1" applyFill="1" applyBorder="1"/>
    <xf numFmtId="0" fontId="2" fillId="0" borderId="9" xfId="3" applyFont="1" applyFill="1" applyBorder="1" applyAlignment="1">
      <alignment horizontal="center" vertical="center"/>
    </xf>
    <xf numFmtId="0" fontId="2" fillId="0" borderId="10" xfId="3" applyFont="1" applyFill="1" applyBorder="1" applyAlignment="1">
      <alignment horizontal="center" vertical="center"/>
    </xf>
    <xf numFmtId="0" fontId="2" fillId="0" borderId="11" xfId="3" applyFont="1" applyFill="1" applyBorder="1" applyAlignment="1">
      <alignment vertical="center"/>
    </xf>
    <xf numFmtId="0" fontId="2" fillId="0" borderId="0" xfId="0" applyFont="1" applyFill="1" applyAlignment="1">
      <alignment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3" xfId="5" applyFont="1" applyFill="1" applyBorder="1" applyAlignment="1">
      <alignment horizontal="left" vertical="top" wrapText="1"/>
    </xf>
    <xf numFmtId="0" fontId="2" fillId="0" borderId="12" xfId="3" applyFont="1" applyFill="1" applyBorder="1" applyAlignment="1">
      <alignment horizontal="center" vertical="center"/>
    </xf>
    <xf numFmtId="0" fontId="2" fillId="0" borderId="13" xfId="3" applyFont="1" applyFill="1" applyBorder="1" applyAlignment="1">
      <alignment vertical="center"/>
    </xf>
    <xf numFmtId="0" fontId="2" fillId="0" borderId="14" xfId="3" applyFont="1" applyFill="1" applyBorder="1" applyAlignment="1">
      <alignment horizontal="center" vertical="center"/>
    </xf>
    <xf numFmtId="0" fontId="5" fillId="0" borderId="3" xfId="0" applyFont="1" applyFill="1" applyBorder="1"/>
    <xf numFmtId="165" fontId="2" fillId="0" borderId="0" xfId="3" applyNumberFormat="1" applyFont="1" applyFill="1" applyAlignment="1">
      <alignment vertical="center"/>
    </xf>
    <xf numFmtId="0" fontId="2" fillId="0" borderId="10" xfId="3" applyFont="1" applyFill="1" applyBorder="1" applyAlignment="1">
      <alignment vertical="center"/>
    </xf>
    <xf numFmtId="0" fontId="6" fillId="0" borderId="3" xfId="3" applyFont="1" applyFill="1" applyBorder="1" applyAlignment="1">
      <alignment horizontal="center" vertical="center"/>
    </xf>
    <xf numFmtId="0" fontId="2" fillId="0" borderId="3" xfId="3" applyFont="1" applyFill="1" applyBorder="1" applyAlignment="1">
      <alignment horizontal="center" vertical="center"/>
    </xf>
    <xf numFmtId="0" fontId="2" fillId="0" borderId="0" xfId="3" applyFont="1" applyFill="1" applyAlignment="1">
      <alignment horizontal="center" vertical="center"/>
    </xf>
    <xf numFmtId="0" fontId="6" fillId="0" borderId="0" xfId="3" applyFont="1" applyFill="1" applyAlignment="1">
      <alignment horizontal="center" vertical="center"/>
    </xf>
    <xf numFmtId="0" fontId="2" fillId="0" borderId="12" xfId="3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left" vertical="center" wrapText="1"/>
    </xf>
    <xf numFmtId="0" fontId="2" fillId="0" borderId="5" xfId="3" applyFont="1" applyFill="1" applyBorder="1" applyAlignment="1">
      <alignment horizontal="center"/>
    </xf>
    <xf numFmtId="0" fontId="6" fillId="0" borderId="4" xfId="3" applyFont="1" applyFill="1" applyBorder="1"/>
    <xf numFmtId="0" fontId="7" fillId="0" borderId="15" xfId="3" applyFont="1" applyFill="1" applyBorder="1"/>
    <xf numFmtId="0" fontId="10" fillId="0" borderId="15" xfId="3" applyFont="1" applyFill="1" applyBorder="1"/>
    <xf numFmtId="0" fontId="10" fillId="0" borderId="16" xfId="3" applyFont="1" applyFill="1" applyBorder="1"/>
    <xf numFmtId="0" fontId="2" fillId="0" borderId="3" xfId="3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6" fillId="0" borderId="10" xfId="3" applyFont="1" applyFill="1" applyBorder="1"/>
    <xf numFmtId="0" fontId="2" fillId="0" borderId="6" xfId="3" applyFont="1" applyFill="1" applyBorder="1" applyAlignment="1">
      <alignment vertical="center"/>
    </xf>
    <xf numFmtId="0" fontId="2" fillId="0" borderId="17" xfId="3" applyFont="1" applyFill="1" applyBorder="1" applyAlignment="1">
      <alignment horizontal="center" vertical="center"/>
    </xf>
    <xf numFmtId="0" fontId="2" fillId="0" borderId="17" xfId="3" applyFont="1" applyFill="1" applyBorder="1" applyAlignment="1">
      <alignment vertical="center"/>
    </xf>
    <xf numFmtId="0" fontId="2" fillId="0" borderId="12" xfId="3" applyFont="1" applyFill="1" applyBorder="1" applyAlignment="1">
      <alignment vertical="center"/>
    </xf>
    <xf numFmtId="0" fontId="2" fillId="0" borderId="3" xfId="3" applyFont="1" applyFill="1" applyBorder="1" applyAlignment="1">
      <alignment vertical="center"/>
    </xf>
    <xf numFmtId="0" fontId="2" fillId="0" borderId="0" xfId="3" applyFont="1" applyFill="1" applyBorder="1" applyAlignment="1">
      <alignment vertical="center"/>
    </xf>
    <xf numFmtId="0" fontId="2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0" fontId="2" fillId="0" borderId="10" xfId="3" applyFont="1" applyFill="1" applyBorder="1"/>
    <xf numFmtId="0" fontId="12" fillId="0" borderId="0" xfId="3" applyFont="1" applyFill="1" applyAlignment="1">
      <alignment vertical="center"/>
    </xf>
    <xf numFmtId="0" fontId="12" fillId="0" borderId="0" xfId="3" applyFont="1" applyFill="1" applyAlignment="1">
      <alignment horizontal="center" vertical="center"/>
    </xf>
    <xf numFmtId="0" fontId="2" fillId="0" borderId="0" xfId="3" applyFont="1" applyFill="1" applyAlignment="1">
      <alignment horizontal="center" vertical="center"/>
    </xf>
    <xf numFmtId="0" fontId="6" fillId="0" borderId="0" xfId="3" applyFont="1" applyFill="1" applyAlignment="1">
      <alignment horizontal="center" vertical="center"/>
    </xf>
    <xf numFmtId="0" fontId="13" fillId="0" borderId="0" xfId="3" applyFont="1" applyFill="1" applyAlignment="1">
      <alignment vertical="center"/>
    </xf>
    <xf numFmtId="0" fontId="14" fillId="0" borderId="0" xfId="3" applyFont="1" applyFill="1" applyAlignment="1">
      <alignment horizontal="center" vertical="center"/>
    </xf>
    <xf numFmtId="0" fontId="13" fillId="0" borderId="0" xfId="3" applyFont="1" applyFill="1" applyAlignment="1">
      <alignment horizontal="center" vertical="center"/>
    </xf>
    <xf numFmtId="0" fontId="6" fillId="4" borderId="4" xfId="3" applyFont="1" applyFill="1" applyBorder="1" applyAlignment="1">
      <alignment horizontal="center" vertical="center"/>
    </xf>
    <xf numFmtId="0" fontId="6" fillId="4" borderId="5" xfId="3" applyFont="1" applyFill="1" applyBorder="1" applyAlignment="1">
      <alignment horizontal="center" vertical="center"/>
    </xf>
    <xf numFmtId="0" fontId="6" fillId="4" borderId="3" xfId="3" applyFont="1" applyFill="1" applyBorder="1" applyAlignment="1">
      <alignment horizontal="center" vertical="center"/>
    </xf>
    <xf numFmtId="164" fontId="6" fillId="4" borderId="3" xfId="2" applyNumberFormat="1" applyFont="1" applyFill="1" applyBorder="1" applyAlignment="1">
      <alignment horizontal="center" vertical="center"/>
    </xf>
    <xf numFmtId="10" fontId="6" fillId="4" borderId="3" xfId="4" applyNumberFormat="1" applyFont="1" applyFill="1" applyBorder="1" applyAlignment="1" applyProtection="1">
      <alignment vertical="center"/>
    </xf>
    <xf numFmtId="0" fontId="8" fillId="4" borderId="3" xfId="3" applyFont="1" applyFill="1" applyBorder="1" applyAlignment="1">
      <alignment horizontal="center" vertical="center"/>
    </xf>
    <xf numFmtId="0" fontId="8" fillId="4" borderId="3" xfId="3" applyFont="1" applyFill="1" applyBorder="1" applyAlignment="1">
      <alignment horizontal="center" vertical="center"/>
    </xf>
    <xf numFmtId="164" fontId="8" fillId="4" borderId="3" xfId="2" applyNumberFormat="1" applyFont="1" applyFill="1" applyBorder="1" applyAlignment="1">
      <alignment horizontal="center" vertical="center"/>
    </xf>
    <xf numFmtId="10" fontId="8" fillId="4" borderId="3" xfId="4" applyNumberFormat="1" applyFont="1" applyFill="1" applyBorder="1" applyAlignment="1" applyProtection="1">
      <alignment vertical="center"/>
    </xf>
    <xf numFmtId="10" fontId="8" fillId="4" borderId="3" xfId="4" applyNumberFormat="1" applyFont="1" applyFill="1" applyBorder="1" applyAlignment="1" applyProtection="1">
      <alignment horizontal="center" vertical="center"/>
    </xf>
    <xf numFmtId="0" fontId="8" fillId="4" borderId="10" xfId="3" applyFont="1" applyFill="1" applyBorder="1" applyAlignment="1">
      <alignment horizontal="center" vertical="center"/>
    </xf>
    <xf numFmtId="0" fontId="8" fillId="4" borderId="10" xfId="3" applyFont="1" applyFill="1" applyBorder="1" applyAlignment="1">
      <alignment horizontal="center" vertical="center"/>
    </xf>
    <xf numFmtId="164" fontId="8" fillId="4" borderId="10" xfId="2" applyNumberFormat="1" applyFont="1" applyFill="1" applyBorder="1" applyAlignment="1">
      <alignment horizontal="center" vertical="center"/>
    </xf>
    <xf numFmtId="10" fontId="8" fillId="4" borderId="10" xfId="4" applyNumberFormat="1" applyFont="1" applyFill="1" applyBorder="1" applyAlignment="1" applyProtection="1">
      <alignment vertical="center"/>
    </xf>
    <xf numFmtId="0" fontId="28" fillId="0" borderId="3" xfId="3" applyFont="1" applyFill="1" applyBorder="1" applyAlignment="1">
      <alignment horizontal="center" vertical="center"/>
    </xf>
    <xf numFmtId="164" fontId="28" fillId="0" borderId="3" xfId="2" applyNumberFormat="1" applyFont="1" applyFill="1" applyBorder="1" applyAlignment="1">
      <alignment horizontal="center" vertical="center"/>
    </xf>
    <xf numFmtId="10" fontId="28" fillId="0" borderId="3" xfId="4" applyNumberFormat="1" applyFont="1" applyFill="1" applyBorder="1" applyAlignment="1" applyProtection="1">
      <alignment vertical="center"/>
    </xf>
    <xf numFmtId="0" fontId="6" fillId="4" borderId="3" xfId="3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3" fontId="6" fillId="4" borderId="3" xfId="3" applyNumberFormat="1" applyFont="1" applyFill="1" applyBorder="1" applyAlignment="1">
      <alignment horizontal="center" vertical="center"/>
    </xf>
    <xf numFmtId="0" fontId="6" fillId="4" borderId="5" xfId="3" applyFont="1" applyFill="1" applyBorder="1" applyAlignment="1">
      <alignment horizontal="center" vertical="center"/>
    </xf>
    <xf numFmtId="0" fontId="28" fillId="0" borderId="3" xfId="3" applyFont="1" applyFill="1" applyBorder="1" applyAlignment="1">
      <alignment horizontal="center" vertical="center"/>
    </xf>
    <xf numFmtId="1" fontId="6" fillId="4" borderId="3" xfId="3" applyNumberFormat="1" applyFont="1" applyFill="1" applyBorder="1" applyAlignment="1">
      <alignment horizontal="center" vertical="center"/>
    </xf>
    <xf numFmtId="165" fontId="6" fillId="4" borderId="3" xfId="3" applyNumberFormat="1" applyFont="1" applyFill="1" applyBorder="1" applyAlignment="1">
      <alignment horizontal="center" vertical="center"/>
    </xf>
    <xf numFmtId="0" fontId="11" fillId="2" borderId="4" xfId="3" applyFont="1" applyFill="1" applyBorder="1" applyAlignment="1">
      <alignment horizontal="left" vertical="center"/>
    </xf>
    <xf numFmtId="0" fontId="11" fillId="2" borderId="18" xfId="3" applyFont="1" applyFill="1" applyBorder="1" applyAlignment="1">
      <alignment horizontal="left" vertical="center"/>
    </xf>
    <xf numFmtId="0" fontId="11" fillId="2" borderId="5" xfId="3" applyFont="1" applyFill="1" applyBorder="1" applyAlignment="1">
      <alignment horizontal="left" vertical="center"/>
    </xf>
    <xf numFmtId="165" fontId="8" fillId="2" borderId="3" xfId="3" applyNumberFormat="1" applyFont="1" applyFill="1" applyBorder="1" applyAlignment="1">
      <alignment horizontal="center" vertical="center"/>
    </xf>
    <xf numFmtId="164" fontId="8" fillId="2" borderId="3" xfId="2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/>
    </xf>
    <xf numFmtId="10" fontId="8" fillId="2" borderId="3" xfId="4" applyNumberFormat="1" applyFont="1" applyFill="1" applyBorder="1" applyAlignment="1" applyProtection="1">
      <alignment horizontal="center" vertical="center"/>
    </xf>
    <xf numFmtId="9" fontId="7" fillId="0" borderId="14" xfId="2" applyFont="1" applyFill="1" applyBorder="1" applyAlignment="1">
      <alignment horizontal="center" vertical="center" wrapText="1"/>
    </xf>
    <xf numFmtId="9" fontId="7" fillId="0" borderId="9" xfId="2" applyFont="1" applyFill="1" applyBorder="1" applyAlignment="1">
      <alignment horizontal="center" vertical="center" wrapText="1"/>
    </xf>
    <xf numFmtId="0" fontId="16" fillId="0" borderId="14" xfId="3" applyFont="1" applyFill="1" applyBorder="1" applyAlignment="1">
      <alignment horizontal="center"/>
    </xf>
    <xf numFmtId="0" fontId="7" fillId="0" borderId="14" xfId="0" applyFont="1" applyFill="1" applyBorder="1" applyAlignment="1">
      <alignment vertical="center"/>
    </xf>
    <xf numFmtId="3" fontId="30" fillId="0" borderId="14" xfId="1" applyNumberFormat="1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horizontal="center" vertical="top" wrapText="1"/>
    </xf>
    <xf numFmtId="0" fontId="16" fillId="0" borderId="8" xfId="3" applyFont="1" applyFill="1" applyBorder="1" applyAlignment="1">
      <alignment horizontal="center"/>
    </xf>
    <xf numFmtId="0" fontId="7" fillId="0" borderId="8" xfId="0" applyFont="1" applyFill="1" applyBorder="1" applyAlignment="1">
      <alignment vertical="center"/>
    </xf>
    <xf numFmtId="3" fontId="30" fillId="0" borderId="8" xfId="1" applyNumberFormat="1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top" wrapText="1"/>
    </xf>
    <xf numFmtId="0" fontId="16" fillId="0" borderId="9" xfId="3" applyFont="1" applyFill="1" applyBorder="1" applyAlignment="1">
      <alignment horizontal="center"/>
    </xf>
    <xf numFmtId="0" fontId="7" fillId="0" borderId="9" xfId="0" applyFont="1" applyFill="1" applyBorder="1" applyAlignment="1">
      <alignment vertical="center"/>
    </xf>
    <xf numFmtId="3" fontId="30" fillId="0" borderId="9" xfId="1" applyNumberFormat="1" applyFont="1" applyFill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top" wrapText="1"/>
    </xf>
    <xf numFmtId="3" fontId="30" fillId="0" borderId="14" xfId="1" applyNumberFormat="1" applyFont="1" applyFill="1" applyBorder="1" applyAlignment="1">
      <alignment horizontal="right" vertical="center"/>
    </xf>
    <xf numFmtId="3" fontId="30" fillId="0" borderId="8" xfId="1" applyNumberFormat="1" applyFont="1" applyFill="1" applyBorder="1" applyAlignment="1">
      <alignment horizontal="right" vertical="center"/>
    </xf>
    <xf numFmtId="3" fontId="30" fillId="0" borderId="9" xfId="1" applyNumberFormat="1" applyFont="1" applyFill="1" applyBorder="1" applyAlignment="1">
      <alignment horizontal="right" vertical="center"/>
    </xf>
    <xf numFmtId="0" fontId="16" fillId="0" borderId="14" xfId="3" applyFont="1" applyFill="1" applyBorder="1"/>
    <xf numFmtId="0" fontId="20" fillId="0" borderId="14" xfId="3" applyFont="1" applyFill="1" applyBorder="1"/>
    <xf numFmtId="0" fontId="16" fillId="0" borderId="8" xfId="3" applyFont="1" applyFill="1" applyBorder="1"/>
    <xf numFmtId="0" fontId="20" fillId="0" borderId="8" xfId="3" applyFont="1" applyFill="1" applyBorder="1"/>
    <xf numFmtId="0" fontId="16" fillId="0" borderId="9" xfId="3" applyFont="1" applyFill="1" applyBorder="1"/>
    <xf numFmtId="0" fontId="20" fillId="0" borderId="9" xfId="3" applyFont="1" applyFill="1" applyBorder="1"/>
    <xf numFmtId="0" fontId="32" fillId="0" borderId="14" xfId="3" applyFont="1" applyFill="1" applyBorder="1"/>
    <xf numFmtId="1" fontId="21" fillId="0" borderId="14" xfId="3" applyNumberFormat="1" applyFont="1" applyFill="1" applyBorder="1"/>
    <xf numFmtId="0" fontId="21" fillId="0" borderId="19" xfId="3" applyFont="1" applyFill="1" applyBorder="1"/>
    <xf numFmtId="0" fontId="33" fillId="0" borderId="14" xfId="0" applyFont="1" applyFill="1" applyBorder="1" applyAlignment="1">
      <alignment horizontal="right" vertical="top" wrapText="1"/>
    </xf>
    <xf numFmtId="0" fontId="32" fillId="0" borderId="8" xfId="3" applyFont="1" applyFill="1" applyBorder="1"/>
    <xf numFmtId="1" fontId="21" fillId="0" borderId="8" xfId="3" applyNumberFormat="1" applyFont="1" applyFill="1" applyBorder="1"/>
    <xf numFmtId="0" fontId="21" fillId="0" borderId="20" xfId="3" applyFont="1" applyFill="1" applyBorder="1"/>
    <xf numFmtId="0" fontId="33" fillId="0" borderId="8" xfId="0" applyFont="1" applyFill="1" applyBorder="1" applyAlignment="1">
      <alignment horizontal="right" vertical="top" wrapText="1"/>
    </xf>
    <xf numFmtId="0" fontId="32" fillId="0" borderId="9" xfId="3" applyFont="1" applyFill="1" applyBorder="1"/>
    <xf numFmtId="1" fontId="21" fillId="0" borderId="9" xfId="3" applyNumberFormat="1" applyFont="1" applyFill="1" applyBorder="1"/>
    <xf numFmtId="0" fontId="21" fillId="0" borderId="21" xfId="3" applyFont="1" applyFill="1" applyBorder="1"/>
    <xf numFmtId="0" fontId="33" fillId="0" borderId="9" xfId="0" applyFont="1" applyFill="1" applyBorder="1" applyAlignment="1">
      <alignment horizontal="right" vertical="top" wrapText="1"/>
    </xf>
    <xf numFmtId="0" fontId="34" fillId="0" borderId="14" xfId="5" applyFont="1" applyFill="1" applyBorder="1" applyAlignment="1">
      <alignment horizontal="left" vertical="top" wrapText="1"/>
    </xf>
    <xf numFmtId="165" fontId="32" fillId="0" borderId="14" xfId="1" applyNumberFormat="1" applyFont="1" applyFill="1" applyBorder="1" applyAlignment="1">
      <alignment horizontal="center"/>
    </xf>
    <xf numFmtId="0" fontId="34" fillId="0" borderId="8" xfId="5" applyFont="1" applyFill="1" applyBorder="1" applyAlignment="1">
      <alignment horizontal="left" vertical="top" wrapText="1"/>
    </xf>
    <xf numFmtId="165" fontId="32" fillId="0" borderId="8" xfId="1" applyNumberFormat="1" applyFont="1" applyFill="1" applyBorder="1" applyAlignment="1">
      <alignment horizontal="center"/>
    </xf>
    <xf numFmtId="0" fontId="32" fillId="0" borderId="8" xfId="0" applyFont="1" applyFill="1" applyBorder="1"/>
    <xf numFmtId="0" fontId="34" fillId="0" borderId="9" xfId="5" applyFont="1" applyFill="1" applyBorder="1" applyAlignment="1">
      <alignment horizontal="left" vertical="top" wrapText="1"/>
    </xf>
    <xf numFmtId="165" fontId="32" fillId="0" borderId="9" xfId="1" applyNumberFormat="1" applyFont="1" applyFill="1" applyBorder="1" applyAlignment="1">
      <alignment horizontal="center"/>
    </xf>
    <xf numFmtId="0" fontId="18" fillId="0" borderId="14" xfId="3" applyFont="1" applyFill="1" applyBorder="1"/>
    <xf numFmtId="0" fontId="18" fillId="0" borderId="8" xfId="3" applyFont="1" applyFill="1" applyBorder="1"/>
    <xf numFmtId="0" fontId="18" fillId="0" borderId="9" xfId="3" applyFont="1" applyFill="1" applyBorder="1"/>
    <xf numFmtId="0" fontId="18" fillId="0" borderId="14" xfId="3" applyFont="1" applyFill="1" applyBorder="1" applyAlignment="1">
      <alignment horizontal="center"/>
    </xf>
    <xf numFmtId="0" fontId="18" fillId="0" borderId="8" xfId="3" applyFont="1" applyFill="1" applyBorder="1" applyAlignment="1">
      <alignment horizontal="center"/>
    </xf>
    <xf numFmtId="0" fontId="18" fillId="0" borderId="9" xfId="3" applyFont="1" applyFill="1" applyBorder="1" applyAlignment="1">
      <alignment horizontal="center"/>
    </xf>
    <xf numFmtId="0" fontId="16" fillId="0" borderId="22" xfId="3" applyFont="1" applyFill="1" applyBorder="1" applyAlignment="1">
      <alignment horizontal="center"/>
    </xf>
    <xf numFmtId="0" fontId="16" fillId="0" borderId="23" xfId="3" applyFont="1" applyFill="1" applyBorder="1"/>
    <xf numFmtId="0" fontId="35" fillId="0" borderId="23" xfId="3" applyFont="1" applyFill="1" applyBorder="1"/>
    <xf numFmtId="0" fontId="35" fillId="0" borderId="24" xfId="3" applyFont="1" applyFill="1" applyBorder="1"/>
    <xf numFmtId="0" fontId="31" fillId="0" borderId="23" xfId="0" applyFont="1" applyFill="1" applyBorder="1" applyAlignment="1">
      <alignment horizontal="center" vertical="top" wrapText="1"/>
    </xf>
    <xf numFmtId="0" fontId="16" fillId="0" borderId="25" xfId="3" applyFont="1" applyFill="1" applyBorder="1" applyAlignment="1">
      <alignment horizontal="center"/>
    </xf>
    <xf numFmtId="0" fontId="16" fillId="0" borderId="26" xfId="3" applyFont="1" applyFill="1" applyBorder="1"/>
    <xf numFmtId="0" fontId="35" fillId="0" borderId="26" xfId="3" applyFont="1" applyFill="1" applyBorder="1"/>
    <xf numFmtId="0" fontId="35" fillId="0" borderId="27" xfId="3" applyFont="1" applyFill="1" applyBorder="1"/>
    <xf numFmtId="0" fontId="31" fillId="0" borderId="26" xfId="0" applyFont="1" applyFill="1" applyBorder="1" applyAlignment="1">
      <alignment horizontal="center" vertical="top" wrapText="1"/>
    </xf>
    <xf numFmtId="0" fontId="16" fillId="0" borderId="28" xfId="3" applyFont="1" applyFill="1" applyBorder="1" applyAlignment="1">
      <alignment horizontal="center"/>
    </xf>
    <xf numFmtId="0" fontId="16" fillId="0" borderId="29" xfId="3" applyFont="1" applyFill="1" applyBorder="1"/>
    <xf numFmtId="0" fontId="35" fillId="0" borderId="29" xfId="3" applyFont="1" applyFill="1" applyBorder="1"/>
    <xf numFmtId="0" fontId="35" fillId="0" borderId="30" xfId="3" applyFont="1" applyFill="1" applyBorder="1"/>
    <xf numFmtId="0" fontId="31" fillId="0" borderId="29" xfId="0" applyFont="1" applyFill="1" applyBorder="1" applyAlignment="1">
      <alignment horizontal="center" vertical="top" wrapText="1"/>
    </xf>
    <xf numFmtId="165" fontId="30" fillId="0" borderId="14" xfId="1" applyNumberFormat="1" applyFont="1" applyFill="1" applyBorder="1" applyAlignment="1">
      <alignment horizontal="center"/>
    </xf>
    <xf numFmtId="165" fontId="30" fillId="0" borderId="8" xfId="1" applyNumberFormat="1" applyFont="1" applyFill="1" applyBorder="1" applyAlignment="1">
      <alignment horizontal="center"/>
    </xf>
    <xf numFmtId="165" fontId="30" fillId="0" borderId="9" xfId="1" applyNumberFormat="1" applyFont="1" applyFill="1" applyBorder="1" applyAlignment="1">
      <alignment horizontal="center"/>
    </xf>
    <xf numFmtId="165" fontId="7" fillId="0" borderId="14" xfId="1" applyNumberFormat="1" applyFont="1" applyFill="1" applyBorder="1" applyAlignment="1">
      <alignment horizontal="left" vertical="center"/>
    </xf>
    <xf numFmtId="165" fontId="7" fillId="0" borderId="8" xfId="1" applyNumberFormat="1" applyFont="1" applyFill="1" applyBorder="1" applyAlignment="1">
      <alignment horizontal="left" vertical="center"/>
    </xf>
    <xf numFmtId="165" fontId="7" fillId="0" borderId="9" xfId="1" applyNumberFormat="1" applyFont="1" applyFill="1" applyBorder="1" applyAlignment="1">
      <alignment horizontal="left" vertical="center"/>
    </xf>
    <xf numFmtId="0" fontId="18" fillId="0" borderId="19" xfId="3" applyFont="1" applyFill="1" applyBorder="1"/>
    <xf numFmtId="0" fontId="36" fillId="0" borderId="14" xfId="0" applyFont="1" applyFill="1" applyBorder="1" applyAlignment="1">
      <alignment horizontal="center" vertical="top" wrapText="1"/>
    </xf>
    <xf numFmtId="0" fontId="18" fillId="0" borderId="20" xfId="3" applyFont="1" applyFill="1" applyBorder="1"/>
    <xf numFmtId="0" fontId="36" fillId="0" borderId="8" xfId="0" applyFont="1" applyFill="1" applyBorder="1" applyAlignment="1">
      <alignment horizontal="center" vertical="top" wrapText="1"/>
    </xf>
    <xf numFmtId="0" fontId="18" fillId="0" borderId="21" xfId="3" applyFont="1" applyFill="1" applyBorder="1"/>
    <xf numFmtId="0" fontId="36" fillId="0" borderId="9" xfId="0" applyFont="1" applyFill="1" applyBorder="1" applyAlignment="1">
      <alignment horizontal="center" vertical="top" wrapText="1"/>
    </xf>
    <xf numFmtId="0" fontId="16" fillId="0" borderId="31" xfId="0" applyFont="1" applyFill="1" applyBorder="1" applyAlignment="1">
      <alignment wrapText="1"/>
    </xf>
    <xf numFmtId="0" fontId="16" fillId="0" borderId="32" xfId="0" applyFont="1" applyFill="1" applyBorder="1" applyAlignment="1">
      <alignment wrapText="1"/>
    </xf>
    <xf numFmtId="0" fontId="16" fillId="0" borderId="33" xfId="0" applyFont="1" applyFill="1" applyBorder="1" applyAlignment="1">
      <alignment wrapText="1"/>
    </xf>
    <xf numFmtId="0" fontId="32" fillId="0" borderId="9" xfId="0" applyFont="1" applyFill="1" applyBorder="1"/>
    <xf numFmtId="0" fontId="27" fillId="0" borderId="14" xfId="0" applyFont="1" applyFill="1" applyBorder="1" applyAlignment="1">
      <alignment horizontal="right" wrapText="1"/>
    </xf>
    <xf numFmtId="0" fontId="16" fillId="0" borderId="8" xfId="0" applyFont="1" applyFill="1" applyBorder="1"/>
    <xf numFmtId="0" fontId="16" fillId="0" borderId="9" xfId="0" applyFont="1" applyFill="1" applyBorder="1"/>
    <xf numFmtId="165" fontId="35" fillId="0" borderId="9" xfId="1" applyNumberFormat="1" applyFont="1" applyFill="1" applyBorder="1" applyAlignment="1" applyProtection="1">
      <alignment horizontal="center"/>
      <protection locked="0"/>
    </xf>
    <xf numFmtId="1" fontId="8" fillId="4" borderId="3" xfId="3" applyNumberFormat="1" applyFont="1" applyFill="1" applyBorder="1" applyAlignment="1">
      <alignment horizontal="center" vertical="center"/>
    </xf>
    <xf numFmtId="165" fontId="28" fillId="0" borderId="3" xfId="3" applyNumberFormat="1" applyFont="1" applyFill="1" applyBorder="1" applyAlignment="1">
      <alignment horizontal="center" vertical="center"/>
    </xf>
    <xf numFmtId="3" fontId="28" fillId="0" borderId="3" xfId="3" applyNumberFormat="1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left" vertical="center"/>
    </xf>
    <xf numFmtId="3" fontId="18" fillId="3" borderId="3" xfId="0" applyNumberFormat="1" applyFont="1" applyFill="1" applyBorder="1" applyAlignment="1">
      <alignment horizontal="center" vertical="center"/>
    </xf>
    <xf numFmtId="164" fontId="18" fillId="3" borderId="3" xfId="2" applyNumberFormat="1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10" fontId="18" fillId="3" borderId="3" xfId="2" applyNumberFormat="1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left" vertical="center"/>
    </xf>
    <xf numFmtId="0" fontId="2" fillId="2" borderId="0" xfId="3" applyFont="1" applyFill="1" applyBorder="1" applyAlignment="1">
      <alignment horizontal="center" vertical="center" wrapText="1"/>
    </xf>
    <xf numFmtId="10" fontId="6" fillId="4" borderId="0" xfId="4" applyNumberFormat="1" applyFont="1" applyFill="1" applyBorder="1" applyAlignment="1" applyProtection="1">
      <alignment vertical="center"/>
    </xf>
    <xf numFmtId="10" fontId="8" fillId="4" borderId="0" xfId="4" applyNumberFormat="1" applyFont="1" applyFill="1" applyBorder="1" applyAlignment="1" applyProtection="1">
      <alignment vertical="center"/>
    </xf>
    <xf numFmtId="10" fontId="8" fillId="4" borderId="0" xfId="4" applyNumberFormat="1" applyFont="1" applyFill="1" applyBorder="1" applyAlignment="1" applyProtection="1">
      <alignment horizontal="center" vertical="center"/>
    </xf>
    <xf numFmtId="10" fontId="28" fillId="0" borderId="0" xfId="4" applyNumberFormat="1" applyFont="1" applyFill="1" applyBorder="1" applyAlignment="1" applyProtection="1">
      <alignment vertical="center"/>
    </xf>
    <xf numFmtId="10" fontId="8" fillId="2" borderId="0" xfId="4" applyNumberFormat="1" applyFont="1" applyFill="1" applyBorder="1" applyAlignment="1" applyProtection="1">
      <alignment horizontal="center" vertical="center"/>
    </xf>
    <xf numFmtId="0" fontId="3" fillId="0" borderId="0" xfId="3" applyNumberFormat="1" applyFont="1" applyAlignment="1">
      <alignment horizontal="center" vertical="center"/>
    </xf>
    <xf numFmtId="0" fontId="4" fillId="0" borderId="0" xfId="3" applyNumberFormat="1" applyFont="1" applyAlignment="1">
      <alignment horizontal="center" vertical="center"/>
    </xf>
    <xf numFmtId="0" fontId="2" fillId="0" borderId="0" xfId="3" applyNumberFormat="1" applyFont="1" applyBorder="1" applyAlignment="1">
      <alignment horizontal="center" vertical="center"/>
    </xf>
    <xf numFmtId="0" fontId="5" fillId="0" borderId="0" xfId="3" applyNumberFormat="1" applyFont="1" applyAlignment="1">
      <alignment horizontal="left" vertical="center"/>
    </xf>
    <xf numFmtId="0" fontId="2" fillId="0" borderId="0" xfId="3" applyNumberFormat="1" applyFont="1" applyAlignment="1">
      <alignment vertical="center"/>
    </xf>
    <xf numFmtId="0" fontId="2" fillId="2" borderId="0" xfId="3" applyNumberFormat="1" applyFont="1" applyFill="1" applyBorder="1" applyAlignment="1">
      <alignment horizontal="center" vertical="center" wrapText="1"/>
    </xf>
    <xf numFmtId="0" fontId="2" fillId="0" borderId="0" xfId="4" applyNumberFormat="1" applyFont="1" applyFill="1" applyBorder="1" applyAlignment="1" applyProtection="1">
      <alignment vertical="center"/>
    </xf>
    <xf numFmtId="0" fontId="6" fillId="4" borderId="0" xfId="4" applyNumberFormat="1" applyFont="1" applyFill="1" applyBorder="1" applyAlignment="1" applyProtection="1">
      <alignment vertical="center"/>
    </xf>
    <xf numFmtId="0" fontId="8" fillId="4" borderId="0" xfId="4" applyNumberFormat="1" applyFont="1" applyFill="1" applyBorder="1" applyAlignment="1" applyProtection="1">
      <alignment vertical="center"/>
    </xf>
    <xf numFmtId="0" fontId="8" fillId="4" borderId="0" xfId="4" applyNumberFormat="1" applyFont="1" applyFill="1" applyBorder="1" applyAlignment="1" applyProtection="1">
      <alignment horizontal="center" vertical="center"/>
    </xf>
    <xf numFmtId="0" fontId="28" fillId="0" borderId="0" xfId="4" applyNumberFormat="1" applyFont="1" applyFill="1" applyBorder="1" applyAlignment="1" applyProtection="1">
      <alignment vertical="center"/>
    </xf>
    <xf numFmtId="0" fontId="6" fillId="0" borderId="0" xfId="4" applyNumberFormat="1" applyFont="1" applyFill="1" applyBorder="1" applyAlignment="1" applyProtection="1">
      <alignment vertical="center"/>
    </xf>
    <xf numFmtId="0" fontId="8" fillId="2" borderId="0" xfId="4" applyNumberFormat="1" applyFont="1" applyFill="1" applyBorder="1" applyAlignment="1" applyProtection="1">
      <alignment horizontal="center" vertical="center"/>
    </xf>
    <xf numFmtId="0" fontId="2" fillId="0" borderId="0" xfId="3" applyNumberFormat="1" applyFont="1" applyFill="1" applyAlignment="1">
      <alignment vertical="center"/>
    </xf>
    <xf numFmtId="1" fontId="8" fillId="4" borderId="0" xfId="4" applyNumberFormat="1" applyFont="1" applyFill="1" applyBorder="1" applyAlignment="1" applyProtection="1">
      <alignment horizontal="center" vertical="center"/>
    </xf>
    <xf numFmtId="3" fontId="6" fillId="4" borderId="0" xfId="4" applyNumberFormat="1" applyFont="1" applyFill="1" applyBorder="1" applyAlignment="1" applyProtection="1">
      <alignment vertical="center"/>
    </xf>
    <xf numFmtId="165" fontId="6" fillId="4" borderId="0" xfId="4" applyNumberFormat="1" applyFont="1" applyFill="1" applyBorder="1" applyAlignment="1" applyProtection="1">
      <alignment vertical="center"/>
    </xf>
  </cellXfs>
  <cellStyles count="11">
    <cellStyle name="Comma" xfId="1" builtinId="3"/>
    <cellStyle name="Excel Built-in Comma [0]" xfId="10" xr:uid="{2806C8F4-0D94-45C0-A788-C583E6932D9E}"/>
    <cellStyle name="Normal" xfId="0" builtinId="0"/>
    <cellStyle name="Normal 2" xfId="3" xr:uid="{F86D4FAF-F507-4EDC-BC60-C1C8745FB1AC}"/>
    <cellStyle name="Normal 3" xfId="9" xr:uid="{5365A584-3D75-49A4-904F-E575655E2733}"/>
    <cellStyle name="Normal 3 2" xfId="8" xr:uid="{4F1D529B-21AF-4254-994B-E8CA1FB85B99}"/>
    <cellStyle name="Normal 3 3" xfId="7" xr:uid="{B7765BDA-0243-4F06-B56A-AB530A1FDECE}"/>
    <cellStyle name="Normal 4" xfId="6" xr:uid="{6240842A-1D36-471E-80EA-DDCB232A0DD9}"/>
    <cellStyle name="Normal_Sheet1" xfId="5" xr:uid="{93559DC1-A526-4C29-BD86-6F020BB4DDF7}"/>
    <cellStyle name="Percent" xfId="2" builtinId="5"/>
    <cellStyle name="Percent 2" xfId="4" xr:uid="{B9BD1C40-5DD6-4385-BBB1-824A9B18649F}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82550</xdr:colOff>
          <xdr:row>0</xdr:row>
          <xdr:rowOff>6350</xdr:rowOff>
        </xdr:from>
        <xdr:to>
          <xdr:col>2</xdr:col>
          <xdr:colOff>844550</xdr:colOff>
          <xdr:row>3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11</xdr:col>
      <xdr:colOff>582083</xdr:colOff>
      <xdr:row>0</xdr:row>
      <xdr:rowOff>0</xdr:rowOff>
    </xdr:from>
    <xdr:to>
      <xdr:col>13</xdr:col>
      <xdr:colOff>222250</xdr:colOff>
      <xdr:row>2</xdr:row>
      <xdr:rowOff>303369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9033" y="0"/>
          <a:ext cx="859367" cy="9066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0</xdr:rowOff>
        </xdr:from>
        <xdr:to>
          <xdr:col>1</xdr:col>
          <xdr:colOff>273050</xdr:colOff>
          <xdr:row>2</xdr:row>
          <xdr:rowOff>311150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378884</xdr:colOff>
      <xdr:row>0</xdr:row>
      <xdr:rowOff>0</xdr:rowOff>
    </xdr:from>
    <xdr:to>
      <xdr:col>10</xdr:col>
      <xdr:colOff>615660</xdr:colOff>
      <xdr:row>2</xdr:row>
      <xdr:rowOff>292100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7634" y="0"/>
          <a:ext cx="846376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%20C%20010923\Documents\KUMPULAN%20DATA%20INFORMASI\FORM%207.1%20DAN%207.2%20INTERVENSI%20STUNTING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 7.1 feb"/>
      <sheetName val="FORM 7.1 desa lokus stunting 22"/>
      <sheetName val="FORM 7.2"/>
      <sheetName val="Prev Stunt Balita diTimbang"/>
      <sheetName val="Prev Stunt Balita pd sasaran "/>
      <sheetName val="FORM 7.1 desa lokus 2023"/>
      <sheetName val="FORM 7.1 desa lokus 2023 stunt"/>
      <sheetName val="FORM_7_1_feb"/>
      <sheetName val="FORM_7_1_feb1"/>
      <sheetName val="FORM_7_1_desa_lokus_stunting_22"/>
      <sheetName val="FORM_7_2"/>
      <sheetName val="Prev_Stunt_Balita_diTimbang"/>
      <sheetName val="Prev_Stunt_Balita_pd_sasaran_"/>
      <sheetName val="FORM_7_1_desa_lokus_2023"/>
      <sheetName val="FORM_7_1_desa_lokus_2023_stunt"/>
    </sheetNames>
    <sheetDataSet>
      <sheetData sheetId="0">
        <row r="10">
          <cell r="C10" t="str">
            <v>Lolayan</v>
          </cell>
          <cell r="D10" t="str">
            <v>Tungoi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339A7-3E4F-4992-A8C2-BE7BAD2214F4}">
  <sheetPr>
    <tabColor rgb="FFFFC000"/>
  </sheetPr>
  <dimension ref="A1:AH328"/>
  <sheetViews>
    <sheetView view="pageBreakPreview" topLeftCell="A184" zoomScale="60" zoomScaleNormal="53" workbookViewId="0">
      <selection activeCell="G210" sqref="G210"/>
    </sheetView>
  </sheetViews>
  <sheetFormatPr defaultColWidth="8.7265625" defaultRowHeight="14"/>
  <cols>
    <col min="1" max="1" width="2.54296875" style="1" customWidth="1"/>
    <col min="2" max="2" width="5.26953125" style="68" customWidth="1"/>
    <col min="3" max="3" width="16.90625" style="1" customWidth="1"/>
    <col min="4" max="4" width="14.90625" style="1" customWidth="1"/>
    <col min="5" max="5" width="4.1796875" style="68" customWidth="1"/>
    <col min="6" max="6" width="23.54296875" style="1" customWidth="1"/>
    <col min="7" max="7" width="11.81640625" style="68" customWidth="1"/>
    <col min="8" max="8" width="10.7265625" style="68" customWidth="1"/>
    <col min="9" max="9" width="12.54296875" style="68" customWidth="1"/>
    <col min="10" max="10" width="11.36328125" style="68" customWidth="1"/>
    <col min="11" max="11" width="9.54296875" style="68" customWidth="1"/>
    <col min="12" max="13" width="8.7265625" style="68"/>
    <col min="14" max="15" width="8.7265625" style="1"/>
    <col min="16" max="16" width="11.90625" style="279" bestFit="1" customWidth="1"/>
    <col min="17" max="23" width="8.7265625" style="279"/>
    <col min="24" max="25" width="8.7265625" style="1"/>
    <col min="26" max="26" width="20.26953125" style="1" customWidth="1"/>
    <col min="27" max="27" width="21.453125" style="1" customWidth="1"/>
    <col min="28" max="16384" width="8.7265625" style="1"/>
  </cols>
  <sheetData>
    <row r="1" spans="1:28" ht="21.5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65"/>
      <c r="P1" s="275"/>
      <c r="Q1" s="275"/>
      <c r="R1" s="275"/>
      <c r="S1" s="275"/>
      <c r="T1" s="275"/>
      <c r="U1" s="275"/>
      <c r="V1" s="275"/>
      <c r="W1" s="275"/>
      <c r="X1" s="65"/>
    </row>
    <row r="2" spans="1:28" ht="26.25" customHeight="1">
      <c r="B2" s="73" t="s">
        <v>1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66"/>
      <c r="P2" s="276"/>
      <c r="Q2" s="276"/>
      <c r="R2" s="276"/>
      <c r="S2" s="276"/>
      <c r="T2" s="276"/>
      <c r="U2" s="276"/>
      <c r="V2" s="276"/>
      <c r="W2" s="276"/>
      <c r="X2" s="66"/>
    </row>
    <row r="3" spans="1:28" ht="24.75" customHeight="1" thickBot="1">
      <c r="B3" s="74" t="s">
        <v>2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93"/>
      <c r="P3" s="277"/>
      <c r="Q3" s="277"/>
      <c r="R3" s="277"/>
      <c r="S3" s="277"/>
      <c r="T3" s="277"/>
      <c r="U3" s="277"/>
      <c r="V3" s="277"/>
      <c r="W3" s="277"/>
      <c r="X3" s="93"/>
    </row>
    <row r="4" spans="1:28" ht="15.5" thickTop="1">
      <c r="A4" s="2"/>
      <c r="B4" s="3"/>
      <c r="C4" s="2"/>
      <c r="D4" s="2"/>
      <c r="E4" s="2"/>
      <c r="F4" s="2"/>
      <c r="G4" s="3"/>
      <c r="H4" s="3"/>
      <c r="I4" s="2"/>
      <c r="J4" s="3"/>
      <c r="K4" s="3"/>
      <c r="L4" s="3"/>
      <c r="M4" s="3"/>
      <c r="N4" s="2"/>
      <c r="O4" s="2"/>
      <c r="P4" s="278"/>
      <c r="Q4" s="278"/>
      <c r="R4" s="278"/>
      <c r="S4" s="278"/>
      <c r="T4" s="278"/>
      <c r="U4" s="278"/>
      <c r="V4" s="278"/>
      <c r="W4" s="278"/>
      <c r="X4" s="2"/>
    </row>
    <row r="5" spans="1:28">
      <c r="B5" s="4" t="s">
        <v>3</v>
      </c>
    </row>
    <row r="6" spans="1:28">
      <c r="B6" s="69"/>
    </row>
    <row r="7" spans="1:28">
      <c r="B7" s="4" t="s">
        <v>4</v>
      </c>
    </row>
    <row r="8" spans="1:28">
      <c r="B8" s="69" t="s">
        <v>5</v>
      </c>
      <c r="D8" s="1" t="s">
        <v>6</v>
      </c>
    </row>
    <row r="9" spans="1:28">
      <c r="B9" s="69" t="s">
        <v>7</v>
      </c>
      <c r="D9" s="1" t="s">
        <v>8</v>
      </c>
    </row>
    <row r="10" spans="1:28">
      <c r="B10" s="69" t="s">
        <v>9</v>
      </c>
      <c r="D10" s="1" t="s">
        <v>302</v>
      </c>
    </row>
    <row r="11" spans="1:28">
      <c r="G11" s="75"/>
      <c r="H11" s="75"/>
      <c r="I11" s="75"/>
      <c r="J11" s="75"/>
      <c r="K11" s="75"/>
    </row>
    <row r="12" spans="1:28" s="6" customFormat="1" ht="77" customHeight="1">
      <c r="B12" s="7" t="s">
        <v>10</v>
      </c>
      <c r="C12" s="7" t="s">
        <v>11</v>
      </c>
      <c r="D12" s="7" t="s">
        <v>12</v>
      </c>
      <c r="E12" s="76" t="s">
        <v>13</v>
      </c>
      <c r="F12" s="77"/>
      <c r="G12" s="7" t="s">
        <v>14</v>
      </c>
      <c r="H12" s="7" t="s">
        <v>15</v>
      </c>
      <c r="I12" s="8" t="s">
        <v>16</v>
      </c>
      <c r="J12" s="7" t="s">
        <v>17</v>
      </c>
      <c r="K12" s="7" t="s">
        <v>18</v>
      </c>
      <c r="L12" s="7" t="s">
        <v>19</v>
      </c>
      <c r="M12" s="7" t="s">
        <v>20</v>
      </c>
      <c r="N12" s="7" t="s">
        <v>21</v>
      </c>
      <c r="O12" s="269"/>
      <c r="P12" s="280"/>
      <c r="Q12" s="280"/>
      <c r="R12" s="280"/>
      <c r="S12" s="280"/>
      <c r="T12" s="280"/>
      <c r="U12" s="280"/>
      <c r="V12" s="280"/>
      <c r="W12" s="280"/>
      <c r="X12" s="269"/>
    </row>
    <row r="13" spans="1:28">
      <c r="B13" s="67">
        <v>1</v>
      </c>
      <c r="C13" s="67">
        <v>2</v>
      </c>
      <c r="D13" s="67">
        <v>3</v>
      </c>
      <c r="E13" s="70">
        <v>4</v>
      </c>
      <c r="F13" s="71"/>
      <c r="G13" s="67">
        <v>5</v>
      </c>
      <c r="H13" s="67">
        <v>6</v>
      </c>
      <c r="I13" s="67"/>
      <c r="J13" s="67">
        <v>7</v>
      </c>
      <c r="K13" s="67">
        <v>8</v>
      </c>
      <c r="L13" s="67" t="s">
        <v>22</v>
      </c>
      <c r="M13" s="67" t="s">
        <v>23</v>
      </c>
      <c r="N13" s="67" t="s">
        <v>24</v>
      </c>
      <c r="O13" s="93"/>
      <c r="P13" s="277"/>
      <c r="Q13" s="277"/>
      <c r="R13" s="277"/>
      <c r="S13" s="277"/>
      <c r="T13" s="277"/>
      <c r="U13" s="277"/>
      <c r="V13" s="277"/>
      <c r="W13" s="277"/>
      <c r="X13" s="93"/>
    </row>
    <row r="14" spans="1:28" s="94" customFormat="1" ht="17" customHeight="1">
      <c r="B14" s="95">
        <v>1</v>
      </c>
      <c r="C14" s="96" t="s">
        <v>25</v>
      </c>
      <c r="D14" s="96" t="s">
        <v>26</v>
      </c>
      <c r="E14" s="179">
        <v>1</v>
      </c>
      <c r="F14" s="194" t="s">
        <v>27</v>
      </c>
      <c r="G14" s="195">
        <v>41</v>
      </c>
      <c r="H14" s="195">
        <v>40</v>
      </c>
      <c r="I14" s="15">
        <f t="shared" ref="I14:I42" si="0">H14/G14</f>
        <v>0.97560975609756095</v>
      </c>
      <c r="J14" s="182">
        <v>0</v>
      </c>
      <c r="K14" s="182">
        <v>0</v>
      </c>
      <c r="L14" s="108">
        <f t="shared" ref="L14:L73" si="1">H14-J14-K14</f>
        <v>40</v>
      </c>
      <c r="M14" s="108">
        <f t="shared" ref="M14:M73" si="2">J14+K14</f>
        <v>0</v>
      </c>
      <c r="N14" s="16">
        <f t="shared" ref="N14:N73" si="3">M14/G14</f>
        <v>0</v>
      </c>
      <c r="O14" s="18"/>
      <c r="P14" s="281"/>
      <c r="Q14" s="281"/>
      <c r="R14" s="281"/>
      <c r="S14" s="281"/>
      <c r="T14" s="281"/>
      <c r="U14" s="281"/>
      <c r="V14" s="281"/>
      <c r="W14" s="281"/>
      <c r="X14" s="18"/>
      <c r="Z14" s="98" t="s">
        <v>27</v>
      </c>
      <c r="AA14" s="99">
        <v>43</v>
      </c>
      <c r="AB14" s="99">
        <v>41</v>
      </c>
    </row>
    <row r="15" spans="1:28" s="94" customFormat="1" ht="17" customHeight="1">
      <c r="B15" s="95"/>
      <c r="C15" s="96"/>
      <c r="D15" s="96"/>
      <c r="E15" s="183">
        <v>2</v>
      </c>
      <c r="F15" s="196" t="s">
        <v>28</v>
      </c>
      <c r="G15" s="197">
        <v>119</v>
      </c>
      <c r="H15" s="197">
        <v>114</v>
      </c>
      <c r="I15" s="9">
        <f t="shared" si="0"/>
        <v>0.95798319327731096</v>
      </c>
      <c r="J15" s="186">
        <v>0</v>
      </c>
      <c r="K15" s="186">
        <v>0</v>
      </c>
      <c r="L15" s="97">
        <f t="shared" si="1"/>
        <v>114</v>
      </c>
      <c r="M15" s="97">
        <f t="shared" si="2"/>
        <v>0</v>
      </c>
      <c r="N15" s="10">
        <f t="shared" si="3"/>
        <v>0</v>
      </c>
      <c r="O15" s="18"/>
      <c r="P15" s="281"/>
      <c r="Q15" s="281"/>
      <c r="R15" s="281"/>
      <c r="S15" s="281"/>
      <c r="T15" s="281"/>
      <c r="U15" s="281"/>
      <c r="V15" s="281"/>
      <c r="W15" s="281"/>
      <c r="X15" s="18"/>
      <c r="Z15" s="98" t="s">
        <v>28</v>
      </c>
      <c r="AA15" s="99">
        <v>115</v>
      </c>
      <c r="AB15" s="99">
        <v>112</v>
      </c>
    </row>
    <row r="16" spans="1:28" s="94" customFormat="1" ht="17" customHeight="1">
      <c r="B16" s="95"/>
      <c r="C16" s="96"/>
      <c r="D16" s="96"/>
      <c r="E16" s="183">
        <v>3</v>
      </c>
      <c r="F16" s="196" t="s">
        <v>29</v>
      </c>
      <c r="G16" s="197">
        <v>78</v>
      </c>
      <c r="H16" s="197">
        <v>76</v>
      </c>
      <c r="I16" s="9">
        <f t="shared" si="0"/>
        <v>0.97435897435897434</v>
      </c>
      <c r="J16" s="186">
        <v>0</v>
      </c>
      <c r="K16" s="186">
        <v>1</v>
      </c>
      <c r="L16" s="97">
        <f t="shared" si="1"/>
        <v>75</v>
      </c>
      <c r="M16" s="97">
        <f t="shared" si="2"/>
        <v>1</v>
      </c>
      <c r="N16" s="10">
        <f t="shared" si="3"/>
        <v>1.282051282051282E-2</v>
      </c>
      <c r="O16" s="18"/>
      <c r="P16" s="281"/>
      <c r="Q16" s="281"/>
      <c r="R16" s="281"/>
      <c r="S16" s="281"/>
      <c r="T16" s="281"/>
      <c r="U16" s="281"/>
      <c r="V16" s="281"/>
      <c r="W16" s="281"/>
      <c r="X16" s="18"/>
      <c r="Z16" s="98" t="s">
        <v>29</v>
      </c>
      <c r="AA16" s="99">
        <v>80</v>
      </c>
      <c r="AB16" s="99">
        <v>77</v>
      </c>
    </row>
    <row r="17" spans="2:30" s="94" customFormat="1" ht="17" customHeight="1">
      <c r="B17" s="95"/>
      <c r="C17" s="96"/>
      <c r="D17" s="96"/>
      <c r="E17" s="183">
        <v>4</v>
      </c>
      <c r="F17" s="196" t="s">
        <v>30</v>
      </c>
      <c r="G17" s="197">
        <v>21</v>
      </c>
      <c r="H17" s="197">
        <v>20</v>
      </c>
      <c r="I17" s="9">
        <f t="shared" si="0"/>
        <v>0.95238095238095233</v>
      </c>
      <c r="J17" s="186">
        <v>0</v>
      </c>
      <c r="K17" s="186">
        <v>0</v>
      </c>
      <c r="L17" s="97">
        <f t="shared" si="1"/>
        <v>20</v>
      </c>
      <c r="M17" s="97">
        <f t="shared" si="2"/>
        <v>0</v>
      </c>
      <c r="N17" s="10">
        <f t="shared" si="3"/>
        <v>0</v>
      </c>
      <c r="O17" s="18"/>
      <c r="P17" s="281"/>
      <c r="Q17" s="281"/>
      <c r="R17" s="281"/>
      <c r="S17" s="281"/>
      <c r="T17" s="281"/>
      <c r="U17" s="281"/>
      <c r="V17" s="281"/>
      <c r="W17" s="281"/>
      <c r="X17" s="18"/>
      <c r="Z17" s="98" t="s">
        <v>30</v>
      </c>
      <c r="AA17" s="99">
        <v>21</v>
      </c>
      <c r="AB17" s="99">
        <v>20</v>
      </c>
    </row>
    <row r="18" spans="2:30" s="94" customFormat="1" ht="17" customHeight="1">
      <c r="B18" s="95"/>
      <c r="C18" s="96"/>
      <c r="D18" s="96"/>
      <c r="E18" s="183">
        <v>5</v>
      </c>
      <c r="F18" s="196" t="s">
        <v>31</v>
      </c>
      <c r="G18" s="197">
        <v>74</v>
      </c>
      <c r="H18" s="197">
        <v>70</v>
      </c>
      <c r="I18" s="9">
        <f t="shared" si="0"/>
        <v>0.94594594594594594</v>
      </c>
      <c r="J18" s="186">
        <v>0</v>
      </c>
      <c r="K18" s="186">
        <v>1</v>
      </c>
      <c r="L18" s="97">
        <f t="shared" si="1"/>
        <v>69</v>
      </c>
      <c r="M18" s="97">
        <f t="shared" si="2"/>
        <v>1</v>
      </c>
      <c r="N18" s="10">
        <f t="shared" si="3"/>
        <v>1.3513513513513514E-2</v>
      </c>
      <c r="O18" s="18"/>
      <c r="P18" s="281"/>
      <c r="Q18" s="281"/>
      <c r="R18" s="281"/>
      <c r="S18" s="281"/>
      <c r="T18" s="281"/>
      <c r="U18" s="281"/>
      <c r="V18" s="281"/>
      <c r="W18" s="281"/>
      <c r="X18" s="18"/>
      <c r="Z18" s="98" t="s">
        <v>31</v>
      </c>
      <c r="AA18" s="99">
        <v>71</v>
      </c>
      <c r="AB18" s="99">
        <v>68</v>
      </c>
    </row>
    <row r="19" spans="2:30" s="94" customFormat="1" ht="17" customHeight="1">
      <c r="B19" s="95"/>
      <c r="C19" s="96"/>
      <c r="D19" s="96"/>
      <c r="E19" s="183">
        <v>6</v>
      </c>
      <c r="F19" s="196" t="s">
        <v>32</v>
      </c>
      <c r="G19" s="197">
        <v>85</v>
      </c>
      <c r="H19" s="197">
        <v>82</v>
      </c>
      <c r="I19" s="9">
        <f t="shared" si="0"/>
        <v>0.96470588235294119</v>
      </c>
      <c r="J19" s="186">
        <v>0</v>
      </c>
      <c r="K19" s="186">
        <v>2</v>
      </c>
      <c r="L19" s="97">
        <f t="shared" si="1"/>
        <v>80</v>
      </c>
      <c r="M19" s="97">
        <f t="shared" si="2"/>
        <v>2</v>
      </c>
      <c r="N19" s="10">
        <f t="shared" si="3"/>
        <v>2.3529411764705882E-2</v>
      </c>
      <c r="O19" s="18"/>
      <c r="P19" s="281"/>
      <c r="Q19" s="281"/>
      <c r="R19" s="281"/>
      <c r="S19" s="281"/>
      <c r="T19" s="281"/>
      <c r="U19" s="281"/>
      <c r="V19" s="281"/>
      <c r="W19" s="281"/>
      <c r="X19" s="18"/>
      <c r="Z19" s="98" t="s">
        <v>32</v>
      </c>
      <c r="AA19" s="99">
        <v>88</v>
      </c>
      <c r="AB19" s="99">
        <v>84</v>
      </c>
    </row>
    <row r="20" spans="2:30" s="94" customFormat="1" ht="17" customHeight="1">
      <c r="B20" s="95"/>
      <c r="C20" s="96"/>
      <c r="D20" s="96"/>
      <c r="E20" s="183">
        <v>7</v>
      </c>
      <c r="F20" s="196" t="s">
        <v>26</v>
      </c>
      <c r="G20" s="197">
        <v>63</v>
      </c>
      <c r="H20" s="197">
        <v>60</v>
      </c>
      <c r="I20" s="9">
        <f t="shared" si="0"/>
        <v>0.95238095238095233</v>
      </c>
      <c r="J20" s="186">
        <v>0</v>
      </c>
      <c r="K20" s="186">
        <v>0</v>
      </c>
      <c r="L20" s="97">
        <f t="shared" si="1"/>
        <v>60</v>
      </c>
      <c r="M20" s="97">
        <f t="shared" si="2"/>
        <v>0</v>
      </c>
      <c r="N20" s="10">
        <f t="shared" si="3"/>
        <v>0</v>
      </c>
      <c r="O20" s="18"/>
      <c r="P20" s="281"/>
      <c r="Q20" s="281"/>
      <c r="R20" s="281"/>
      <c r="S20" s="281"/>
      <c r="T20" s="281"/>
      <c r="U20" s="281"/>
      <c r="V20" s="281"/>
      <c r="W20" s="281"/>
      <c r="X20" s="18"/>
      <c r="Z20" s="98" t="s">
        <v>26</v>
      </c>
      <c r="AA20" s="99">
        <v>62</v>
      </c>
      <c r="AB20" s="99">
        <v>59</v>
      </c>
    </row>
    <row r="21" spans="2:30" s="94" customFormat="1" ht="17" customHeight="1">
      <c r="B21" s="95"/>
      <c r="C21" s="96"/>
      <c r="D21" s="96"/>
      <c r="E21" s="183">
        <v>8</v>
      </c>
      <c r="F21" s="196" t="s">
        <v>33</v>
      </c>
      <c r="G21" s="197">
        <v>30</v>
      </c>
      <c r="H21" s="197">
        <v>28</v>
      </c>
      <c r="I21" s="9">
        <f t="shared" si="0"/>
        <v>0.93333333333333335</v>
      </c>
      <c r="J21" s="186">
        <v>0</v>
      </c>
      <c r="K21" s="186">
        <v>1</v>
      </c>
      <c r="L21" s="97">
        <f t="shared" si="1"/>
        <v>27</v>
      </c>
      <c r="M21" s="97">
        <f t="shared" si="2"/>
        <v>1</v>
      </c>
      <c r="N21" s="10">
        <f t="shared" si="3"/>
        <v>3.3333333333333333E-2</v>
      </c>
      <c r="O21" s="18"/>
      <c r="P21" s="281"/>
      <c r="Q21" s="281"/>
      <c r="R21" s="281"/>
      <c r="S21" s="281"/>
      <c r="T21" s="281"/>
      <c r="U21" s="281"/>
      <c r="V21" s="281"/>
      <c r="W21" s="281"/>
      <c r="X21" s="18"/>
      <c r="Z21" s="98" t="s">
        <v>33</v>
      </c>
      <c r="AA21" s="99">
        <v>28</v>
      </c>
      <c r="AB21" s="99">
        <v>27</v>
      </c>
    </row>
    <row r="22" spans="2:30" s="94" customFormat="1" ht="17" customHeight="1">
      <c r="B22" s="95"/>
      <c r="C22" s="96"/>
      <c r="D22" s="96"/>
      <c r="E22" s="183">
        <v>9</v>
      </c>
      <c r="F22" s="196" t="s">
        <v>34</v>
      </c>
      <c r="G22" s="197">
        <v>28</v>
      </c>
      <c r="H22" s="197">
        <v>27</v>
      </c>
      <c r="I22" s="9">
        <f t="shared" si="0"/>
        <v>0.9642857142857143</v>
      </c>
      <c r="J22" s="186">
        <v>0</v>
      </c>
      <c r="K22" s="186">
        <v>0</v>
      </c>
      <c r="L22" s="97">
        <f t="shared" si="1"/>
        <v>27</v>
      </c>
      <c r="M22" s="97">
        <f t="shared" si="2"/>
        <v>0</v>
      </c>
      <c r="N22" s="10">
        <f t="shared" si="3"/>
        <v>0</v>
      </c>
      <c r="O22" s="18"/>
      <c r="P22" s="281"/>
      <c r="Q22" s="281"/>
      <c r="R22" s="281"/>
      <c r="S22" s="281"/>
      <c r="T22" s="281"/>
      <c r="U22" s="281"/>
      <c r="V22" s="281"/>
      <c r="W22" s="281"/>
      <c r="X22" s="18"/>
      <c r="Z22" s="98" t="s">
        <v>34</v>
      </c>
      <c r="AA22" s="99">
        <v>29</v>
      </c>
      <c r="AB22" s="99">
        <v>28</v>
      </c>
    </row>
    <row r="23" spans="2:30" s="94" customFormat="1" ht="17" customHeight="1">
      <c r="B23" s="95"/>
      <c r="C23" s="96"/>
      <c r="D23" s="96"/>
      <c r="E23" s="183">
        <v>10</v>
      </c>
      <c r="F23" s="196" t="s">
        <v>35</v>
      </c>
      <c r="G23" s="197">
        <v>84</v>
      </c>
      <c r="H23" s="197">
        <v>80</v>
      </c>
      <c r="I23" s="9">
        <f t="shared" si="0"/>
        <v>0.95238095238095233</v>
      </c>
      <c r="J23" s="186">
        <v>0</v>
      </c>
      <c r="K23" s="186">
        <v>0</v>
      </c>
      <c r="L23" s="97">
        <f t="shared" si="1"/>
        <v>80</v>
      </c>
      <c r="M23" s="97">
        <f t="shared" si="2"/>
        <v>0</v>
      </c>
      <c r="N23" s="10">
        <f t="shared" si="3"/>
        <v>0</v>
      </c>
      <c r="O23" s="18"/>
      <c r="P23" s="281"/>
      <c r="Q23" s="281"/>
      <c r="R23" s="281"/>
      <c r="S23" s="281"/>
      <c r="T23" s="281"/>
      <c r="U23" s="281"/>
      <c r="V23" s="281"/>
      <c r="W23" s="281"/>
      <c r="X23" s="18"/>
      <c r="Z23" s="98" t="s">
        <v>35</v>
      </c>
      <c r="AA23" s="99">
        <v>83</v>
      </c>
      <c r="AB23" s="99">
        <v>79</v>
      </c>
    </row>
    <row r="24" spans="2:30" s="94" customFormat="1" ht="17" customHeight="1">
      <c r="B24" s="95"/>
      <c r="C24" s="96"/>
      <c r="D24" s="96"/>
      <c r="E24" s="183">
        <v>11</v>
      </c>
      <c r="F24" s="196" t="s">
        <v>36</v>
      </c>
      <c r="G24" s="197">
        <v>50</v>
      </c>
      <c r="H24" s="197">
        <v>48</v>
      </c>
      <c r="I24" s="9">
        <f t="shared" si="0"/>
        <v>0.96</v>
      </c>
      <c r="J24" s="186">
        <v>0</v>
      </c>
      <c r="K24" s="186">
        <v>0</v>
      </c>
      <c r="L24" s="97">
        <f t="shared" si="1"/>
        <v>48</v>
      </c>
      <c r="M24" s="97">
        <f t="shared" si="2"/>
        <v>0</v>
      </c>
      <c r="N24" s="10">
        <f t="shared" si="3"/>
        <v>0</v>
      </c>
      <c r="O24" s="18"/>
      <c r="P24" s="281"/>
      <c r="Q24" s="281"/>
      <c r="R24" s="281"/>
      <c r="S24" s="281"/>
      <c r="T24" s="281"/>
      <c r="U24" s="281"/>
      <c r="V24" s="281"/>
      <c r="W24" s="281"/>
      <c r="X24" s="18"/>
      <c r="Z24" s="98" t="s">
        <v>36</v>
      </c>
      <c r="AA24" s="99">
        <v>52</v>
      </c>
      <c r="AB24" s="99">
        <v>50</v>
      </c>
    </row>
    <row r="25" spans="2:30" s="94" customFormat="1" ht="17" customHeight="1">
      <c r="B25" s="95"/>
      <c r="C25" s="96"/>
      <c r="D25" s="96"/>
      <c r="E25" s="187">
        <v>12</v>
      </c>
      <c r="F25" s="198" t="s">
        <v>37</v>
      </c>
      <c r="G25" s="199">
        <v>50</v>
      </c>
      <c r="H25" s="199">
        <v>48</v>
      </c>
      <c r="I25" s="11">
        <f t="shared" si="0"/>
        <v>0.96</v>
      </c>
      <c r="J25" s="190">
        <v>0</v>
      </c>
      <c r="K25" s="190">
        <v>0</v>
      </c>
      <c r="L25" s="100">
        <f t="shared" si="1"/>
        <v>48</v>
      </c>
      <c r="M25" s="100">
        <f t="shared" si="2"/>
        <v>0</v>
      </c>
      <c r="N25" s="12">
        <f t="shared" si="3"/>
        <v>0</v>
      </c>
      <c r="O25" s="18"/>
      <c r="P25" s="281"/>
      <c r="Q25" s="281"/>
      <c r="R25" s="281"/>
      <c r="S25" s="281"/>
      <c r="T25" s="281"/>
      <c r="U25" s="281"/>
      <c r="V25" s="281"/>
      <c r="W25" s="281"/>
      <c r="X25" s="18"/>
      <c r="Z25" s="98" t="s">
        <v>37</v>
      </c>
      <c r="AA25" s="99">
        <v>49</v>
      </c>
      <c r="AB25" s="99">
        <v>47</v>
      </c>
    </row>
    <row r="26" spans="2:30" s="94" customFormat="1" ht="18" customHeight="1">
      <c r="B26" s="101"/>
      <c r="C26" s="102"/>
      <c r="D26" s="102"/>
      <c r="E26" s="144" t="s">
        <v>11</v>
      </c>
      <c r="F26" s="145"/>
      <c r="G26" s="146">
        <f>SUM(G14:G25)</f>
        <v>723</v>
      </c>
      <c r="H26" s="146">
        <f>SUM(H14:H25)</f>
        <v>693</v>
      </c>
      <c r="I26" s="147">
        <f t="shared" si="0"/>
        <v>0.95850622406639008</v>
      </c>
      <c r="J26" s="146">
        <f t="shared" ref="J26" si="4">SUM(J14:J25)</f>
        <v>0</v>
      </c>
      <c r="K26" s="146">
        <f>SUM(K14:K25)</f>
        <v>5</v>
      </c>
      <c r="L26" s="146">
        <f t="shared" si="1"/>
        <v>688</v>
      </c>
      <c r="M26" s="146">
        <f t="shared" si="2"/>
        <v>5</v>
      </c>
      <c r="N26" s="148">
        <f t="shared" si="3"/>
        <v>6.9156293222683261E-3</v>
      </c>
      <c r="O26" s="270"/>
      <c r="P26" s="282">
        <f>G26</f>
        <v>723</v>
      </c>
      <c r="Q26" s="282">
        <f>H26</f>
        <v>693</v>
      </c>
      <c r="R26" s="282"/>
      <c r="S26" s="282">
        <v>723</v>
      </c>
      <c r="T26" s="282">
        <v>693</v>
      </c>
      <c r="U26" s="282"/>
      <c r="V26" s="282"/>
      <c r="W26" s="282"/>
      <c r="X26" s="270"/>
      <c r="AA26" s="94">
        <f>SUM(AA14:AA25)</f>
        <v>721</v>
      </c>
      <c r="AD26" s="103">
        <v>637</v>
      </c>
    </row>
    <row r="27" spans="2:30" s="94" customFormat="1" ht="17" customHeight="1">
      <c r="B27" s="95">
        <v>2</v>
      </c>
      <c r="C27" s="96" t="s">
        <v>38</v>
      </c>
      <c r="D27" s="96" t="s">
        <v>39</v>
      </c>
      <c r="E27" s="179">
        <v>1</v>
      </c>
      <c r="F27" s="194" t="s">
        <v>40</v>
      </c>
      <c r="G27" s="195">
        <v>80</v>
      </c>
      <c r="H27" s="195">
        <v>77</v>
      </c>
      <c r="I27" s="177">
        <f t="shared" si="0"/>
        <v>0.96250000000000002</v>
      </c>
      <c r="J27" s="182">
        <v>0</v>
      </c>
      <c r="K27" s="182">
        <v>0</v>
      </c>
      <c r="L27" s="117">
        <f t="shared" si="1"/>
        <v>77</v>
      </c>
      <c r="M27" s="108">
        <f t="shared" si="2"/>
        <v>0</v>
      </c>
      <c r="N27" s="16">
        <f t="shared" si="3"/>
        <v>0</v>
      </c>
      <c r="O27" s="18"/>
      <c r="P27" s="281"/>
      <c r="Q27" s="281"/>
      <c r="R27" s="281"/>
      <c r="S27" s="281"/>
      <c r="T27" s="281"/>
      <c r="U27" s="281"/>
      <c r="V27" s="281"/>
      <c r="W27" s="281"/>
      <c r="X27" s="18"/>
      <c r="Z27" s="103" t="s">
        <v>41</v>
      </c>
    </row>
    <row r="28" spans="2:30" s="94" customFormat="1" ht="17" customHeight="1">
      <c r="B28" s="95"/>
      <c r="C28" s="96"/>
      <c r="D28" s="96"/>
      <c r="E28" s="183">
        <v>2</v>
      </c>
      <c r="F28" s="196" t="s">
        <v>42</v>
      </c>
      <c r="G28" s="197">
        <v>39</v>
      </c>
      <c r="H28" s="197">
        <v>37</v>
      </c>
      <c r="I28" s="13">
        <f t="shared" si="0"/>
        <v>0.94871794871794868</v>
      </c>
      <c r="J28" s="186">
        <v>0</v>
      </c>
      <c r="K28" s="186">
        <v>0</v>
      </c>
      <c r="L28" s="104">
        <f t="shared" si="1"/>
        <v>37</v>
      </c>
      <c r="M28" s="97">
        <f t="shared" si="2"/>
        <v>0</v>
      </c>
      <c r="N28" s="10">
        <f t="shared" si="3"/>
        <v>0</v>
      </c>
      <c r="O28" s="18"/>
      <c r="P28" s="281"/>
      <c r="Q28" s="281"/>
      <c r="R28" s="281"/>
      <c r="S28" s="281"/>
      <c r="T28" s="281"/>
      <c r="U28" s="281"/>
      <c r="V28" s="281"/>
      <c r="W28" s="281"/>
      <c r="X28" s="18"/>
      <c r="Z28" s="103" t="s">
        <v>43</v>
      </c>
    </row>
    <row r="29" spans="2:30" s="94" customFormat="1" ht="17" customHeight="1">
      <c r="B29" s="95"/>
      <c r="C29" s="96"/>
      <c r="D29" s="96"/>
      <c r="E29" s="183">
        <v>3</v>
      </c>
      <c r="F29" s="196" t="s">
        <v>44</v>
      </c>
      <c r="G29" s="197">
        <v>43</v>
      </c>
      <c r="H29" s="197">
        <v>41</v>
      </c>
      <c r="I29" s="13">
        <f t="shared" si="0"/>
        <v>0.95348837209302328</v>
      </c>
      <c r="J29" s="186">
        <v>0</v>
      </c>
      <c r="K29" s="186">
        <v>0</v>
      </c>
      <c r="L29" s="104">
        <f t="shared" si="1"/>
        <v>41</v>
      </c>
      <c r="M29" s="97">
        <f t="shared" si="2"/>
        <v>0</v>
      </c>
      <c r="N29" s="10">
        <f t="shared" si="3"/>
        <v>0</v>
      </c>
      <c r="O29" s="18"/>
      <c r="P29" s="281"/>
      <c r="Q29" s="281"/>
      <c r="R29" s="281"/>
      <c r="S29" s="281"/>
      <c r="T29" s="281"/>
      <c r="U29" s="281"/>
      <c r="V29" s="281"/>
      <c r="W29" s="281"/>
      <c r="X29" s="18"/>
      <c r="Z29" s="103" t="s">
        <v>45</v>
      </c>
    </row>
    <row r="30" spans="2:30" s="94" customFormat="1" ht="17" customHeight="1">
      <c r="B30" s="95"/>
      <c r="C30" s="96"/>
      <c r="D30" s="96"/>
      <c r="E30" s="183">
        <v>4</v>
      </c>
      <c r="F30" s="196" t="s">
        <v>46</v>
      </c>
      <c r="G30" s="197">
        <v>69</v>
      </c>
      <c r="H30" s="197">
        <v>65</v>
      </c>
      <c r="I30" s="13">
        <f t="shared" si="0"/>
        <v>0.94202898550724634</v>
      </c>
      <c r="J30" s="186">
        <v>0</v>
      </c>
      <c r="K30" s="186">
        <v>1</v>
      </c>
      <c r="L30" s="104">
        <f t="shared" si="1"/>
        <v>64</v>
      </c>
      <c r="M30" s="97">
        <f t="shared" si="2"/>
        <v>1</v>
      </c>
      <c r="N30" s="10">
        <f t="shared" si="3"/>
        <v>1.4492753623188406E-2</v>
      </c>
      <c r="O30" s="18"/>
      <c r="P30" s="281"/>
      <c r="Q30" s="281"/>
      <c r="R30" s="281"/>
      <c r="S30" s="281"/>
      <c r="T30" s="281"/>
      <c r="U30" s="281"/>
      <c r="V30" s="281"/>
      <c r="W30" s="281"/>
      <c r="X30" s="18"/>
      <c r="Z30" s="103" t="s">
        <v>47</v>
      </c>
    </row>
    <row r="31" spans="2:30" s="94" customFormat="1" ht="17" customHeight="1">
      <c r="B31" s="95"/>
      <c r="C31" s="96"/>
      <c r="D31" s="96"/>
      <c r="E31" s="183">
        <v>5</v>
      </c>
      <c r="F31" s="196" t="s">
        <v>48</v>
      </c>
      <c r="G31" s="197">
        <v>147</v>
      </c>
      <c r="H31" s="197">
        <v>142</v>
      </c>
      <c r="I31" s="13">
        <f t="shared" si="0"/>
        <v>0.96598639455782309</v>
      </c>
      <c r="J31" s="186">
        <v>0</v>
      </c>
      <c r="K31" s="186">
        <v>1</v>
      </c>
      <c r="L31" s="104">
        <f t="shared" si="1"/>
        <v>141</v>
      </c>
      <c r="M31" s="97">
        <f t="shared" si="2"/>
        <v>1</v>
      </c>
      <c r="N31" s="10">
        <f t="shared" si="3"/>
        <v>6.8027210884353739E-3</v>
      </c>
      <c r="O31" s="18"/>
      <c r="P31" s="281"/>
      <c r="Q31" s="281"/>
      <c r="R31" s="281"/>
      <c r="S31" s="281"/>
      <c r="T31" s="281"/>
      <c r="U31" s="281"/>
      <c r="V31" s="281"/>
      <c r="W31" s="281"/>
      <c r="X31" s="18"/>
      <c r="Z31" s="103" t="s">
        <v>49</v>
      </c>
    </row>
    <row r="32" spans="2:30" s="94" customFormat="1" ht="17" customHeight="1">
      <c r="B32" s="95"/>
      <c r="C32" s="96"/>
      <c r="D32" s="96"/>
      <c r="E32" s="183">
        <v>6</v>
      </c>
      <c r="F32" s="196" t="s">
        <v>50</v>
      </c>
      <c r="G32" s="197">
        <v>42</v>
      </c>
      <c r="H32" s="197">
        <v>40</v>
      </c>
      <c r="I32" s="13">
        <f t="shared" si="0"/>
        <v>0.95238095238095233</v>
      </c>
      <c r="J32" s="186">
        <v>0</v>
      </c>
      <c r="K32" s="186">
        <v>0</v>
      </c>
      <c r="L32" s="104">
        <f t="shared" si="1"/>
        <v>40</v>
      </c>
      <c r="M32" s="97">
        <f t="shared" si="2"/>
        <v>0</v>
      </c>
      <c r="N32" s="10">
        <f t="shared" si="3"/>
        <v>0</v>
      </c>
      <c r="O32" s="18"/>
      <c r="P32" s="281"/>
      <c r="Q32" s="281"/>
      <c r="R32" s="281"/>
      <c r="S32" s="281"/>
      <c r="T32" s="281"/>
      <c r="U32" s="281"/>
      <c r="V32" s="281"/>
      <c r="W32" s="281"/>
      <c r="X32" s="18"/>
      <c r="Z32" s="103" t="s">
        <v>51</v>
      </c>
    </row>
    <row r="33" spans="2:28" s="94" customFormat="1" ht="17" customHeight="1">
      <c r="B33" s="95"/>
      <c r="C33" s="96"/>
      <c r="D33" s="96"/>
      <c r="E33" s="183">
        <v>7</v>
      </c>
      <c r="F33" s="196" t="s">
        <v>52</v>
      </c>
      <c r="G33" s="197">
        <v>49</v>
      </c>
      <c r="H33" s="197">
        <v>47</v>
      </c>
      <c r="I33" s="13">
        <f t="shared" si="0"/>
        <v>0.95918367346938771</v>
      </c>
      <c r="J33" s="186">
        <v>0</v>
      </c>
      <c r="K33" s="186">
        <v>0</v>
      </c>
      <c r="L33" s="104">
        <f t="shared" si="1"/>
        <v>47</v>
      </c>
      <c r="M33" s="97">
        <f t="shared" si="2"/>
        <v>0</v>
      </c>
      <c r="N33" s="10">
        <f t="shared" si="3"/>
        <v>0</v>
      </c>
      <c r="O33" s="18"/>
      <c r="P33" s="281"/>
      <c r="Q33" s="281"/>
      <c r="R33" s="281"/>
      <c r="S33" s="281"/>
      <c r="T33" s="281"/>
      <c r="U33" s="281"/>
      <c r="V33" s="281"/>
      <c r="W33" s="281"/>
      <c r="X33" s="18"/>
      <c r="Z33" s="103" t="s">
        <v>53</v>
      </c>
    </row>
    <row r="34" spans="2:28" s="94" customFormat="1" ht="17" customHeight="1">
      <c r="B34" s="95"/>
      <c r="C34" s="96"/>
      <c r="D34" s="96"/>
      <c r="E34" s="183">
        <v>8</v>
      </c>
      <c r="F34" s="196" t="s">
        <v>54</v>
      </c>
      <c r="G34" s="197">
        <v>49</v>
      </c>
      <c r="H34" s="197">
        <v>47</v>
      </c>
      <c r="I34" s="13">
        <f t="shared" si="0"/>
        <v>0.95918367346938771</v>
      </c>
      <c r="J34" s="186">
        <v>0</v>
      </c>
      <c r="K34" s="186">
        <v>0</v>
      </c>
      <c r="L34" s="104">
        <f t="shared" si="1"/>
        <v>47</v>
      </c>
      <c r="M34" s="97">
        <f t="shared" si="2"/>
        <v>0</v>
      </c>
      <c r="N34" s="10">
        <f t="shared" si="3"/>
        <v>0</v>
      </c>
      <c r="O34" s="18"/>
      <c r="P34" s="281"/>
      <c r="Q34" s="281"/>
      <c r="R34" s="281"/>
      <c r="S34" s="281"/>
      <c r="T34" s="281"/>
      <c r="U34" s="281"/>
      <c r="V34" s="281"/>
      <c r="W34" s="281"/>
      <c r="X34" s="18"/>
      <c r="Z34" s="103" t="s">
        <v>55</v>
      </c>
    </row>
    <row r="35" spans="2:28" s="94" customFormat="1" ht="17" customHeight="1">
      <c r="B35" s="95"/>
      <c r="C35" s="96"/>
      <c r="D35" s="96"/>
      <c r="E35" s="183">
        <v>9</v>
      </c>
      <c r="F35" s="196" t="s">
        <v>56</v>
      </c>
      <c r="G35" s="197">
        <v>18</v>
      </c>
      <c r="H35" s="197">
        <v>17</v>
      </c>
      <c r="I35" s="13">
        <f t="shared" si="0"/>
        <v>0.94444444444444442</v>
      </c>
      <c r="J35" s="186">
        <v>0</v>
      </c>
      <c r="K35" s="186">
        <v>0</v>
      </c>
      <c r="L35" s="104">
        <f t="shared" si="1"/>
        <v>17</v>
      </c>
      <c r="M35" s="97">
        <f t="shared" si="2"/>
        <v>0</v>
      </c>
      <c r="N35" s="10">
        <f t="shared" si="3"/>
        <v>0</v>
      </c>
      <c r="O35" s="18"/>
      <c r="P35" s="281"/>
      <c r="Q35" s="281"/>
      <c r="R35" s="281"/>
      <c r="S35" s="281"/>
      <c r="T35" s="281"/>
      <c r="U35" s="281"/>
      <c r="V35" s="281"/>
      <c r="W35" s="281"/>
      <c r="X35" s="18"/>
      <c r="Z35" s="103" t="s">
        <v>57</v>
      </c>
    </row>
    <row r="36" spans="2:28" s="94" customFormat="1" ht="17" customHeight="1">
      <c r="B36" s="95"/>
      <c r="C36" s="96"/>
      <c r="D36" s="96"/>
      <c r="E36" s="183">
        <v>10</v>
      </c>
      <c r="F36" s="196" t="s">
        <v>58</v>
      </c>
      <c r="G36" s="197">
        <v>29</v>
      </c>
      <c r="H36" s="197">
        <v>27</v>
      </c>
      <c r="I36" s="13">
        <f t="shared" si="0"/>
        <v>0.93103448275862066</v>
      </c>
      <c r="J36" s="186">
        <v>0</v>
      </c>
      <c r="K36" s="186">
        <v>0</v>
      </c>
      <c r="L36" s="104">
        <f t="shared" si="1"/>
        <v>27</v>
      </c>
      <c r="M36" s="97">
        <f t="shared" si="2"/>
        <v>0</v>
      </c>
      <c r="N36" s="10">
        <f t="shared" si="3"/>
        <v>0</v>
      </c>
      <c r="O36" s="18"/>
      <c r="P36" s="281"/>
      <c r="Q36" s="281"/>
      <c r="R36" s="281"/>
      <c r="S36" s="281"/>
      <c r="T36" s="281"/>
      <c r="U36" s="281"/>
      <c r="V36" s="281"/>
      <c r="W36" s="281"/>
      <c r="X36" s="18"/>
      <c r="Z36" s="103" t="s">
        <v>59</v>
      </c>
    </row>
    <row r="37" spans="2:28" s="94" customFormat="1" ht="17" customHeight="1">
      <c r="B37" s="95"/>
      <c r="C37" s="96"/>
      <c r="D37" s="96"/>
      <c r="E37" s="183">
        <v>11</v>
      </c>
      <c r="F37" s="196" t="s">
        <v>60</v>
      </c>
      <c r="G37" s="197">
        <v>58</v>
      </c>
      <c r="H37" s="197">
        <v>55</v>
      </c>
      <c r="I37" s="13">
        <f t="shared" si="0"/>
        <v>0.94827586206896552</v>
      </c>
      <c r="J37" s="186">
        <v>0</v>
      </c>
      <c r="K37" s="186">
        <v>0</v>
      </c>
      <c r="L37" s="104">
        <f t="shared" si="1"/>
        <v>55</v>
      </c>
      <c r="M37" s="97">
        <f t="shared" si="2"/>
        <v>0</v>
      </c>
      <c r="N37" s="10">
        <f t="shared" si="3"/>
        <v>0</v>
      </c>
      <c r="O37" s="18"/>
      <c r="P37" s="281"/>
      <c r="Q37" s="281"/>
      <c r="R37" s="281"/>
      <c r="S37" s="281"/>
      <c r="T37" s="281"/>
      <c r="U37" s="281"/>
      <c r="V37" s="281"/>
      <c r="W37" s="281"/>
      <c r="X37" s="18"/>
      <c r="Z37" s="103" t="s">
        <v>61</v>
      </c>
    </row>
    <row r="38" spans="2:28" s="94" customFormat="1" ht="17" customHeight="1">
      <c r="B38" s="95"/>
      <c r="C38" s="96"/>
      <c r="D38" s="96"/>
      <c r="E38" s="183">
        <v>12</v>
      </c>
      <c r="F38" s="196" t="s">
        <v>62</v>
      </c>
      <c r="G38" s="197">
        <v>56</v>
      </c>
      <c r="H38" s="197">
        <v>53</v>
      </c>
      <c r="I38" s="13">
        <f t="shared" si="0"/>
        <v>0.9464285714285714</v>
      </c>
      <c r="J38" s="186">
        <v>0</v>
      </c>
      <c r="K38" s="186">
        <v>1</v>
      </c>
      <c r="L38" s="104">
        <f t="shared" si="1"/>
        <v>52</v>
      </c>
      <c r="M38" s="97">
        <f t="shared" si="2"/>
        <v>1</v>
      </c>
      <c r="N38" s="10">
        <f t="shared" si="3"/>
        <v>1.7857142857142856E-2</v>
      </c>
      <c r="O38" s="18"/>
      <c r="P38" s="281"/>
      <c r="Q38" s="281"/>
      <c r="R38" s="281"/>
      <c r="S38" s="281"/>
      <c r="T38" s="281"/>
      <c r="U38" s="281"/>
      <c r="V38" s="281"/>
      <c r="W38" s="281"/>
      <c r="X38" s="18"/>
      <c r="Z38" s="103" t="s">
        <v>63</v>
      </c>
    </row>
    <row r="39" spans="2:28" s="94" customFormat="1" ht="17" customHeight="1">
      <c r="B39" s="95"/>
      <c r="C39" s="96"/>
      <c r="D39" s="96"/>
      <c r="E39" s="183">
        <v>13</v>
      </c>
      <c r="F39" s="196" t="s">
        <v>64</v>
      </c>
      <c r="G39" s="197">
        <v>64</v>
      </c>
      <c r="H39" s="197">
        <v>61</v>
      </c>
      <c r="I39" s="13">
        <f t="shared" si="0"/>
        <v>0.953125</v>
      </c>
      <c r="J39" s="186">
        <v>0</v>
      </c>
      <c r="K39" s="186">
        <v>0</v>
      </c>
      <c r="L39" s="104">
        <f t="shared" si="1"/>
        <v>61</v>
      </c>
      <c r="M39" s="97">
        <f t="shared" si="2"/>
        <v>0</v>
      </c>
      <c r="N39" s="10">
        <f t="shared" si="3"/>
        <v>0</v>
      </c>
      <c r="O39" s="18"/>
      <c r="P39" s="281"/>
      <c r="Q39" s="281"/>
      <c r="R39" s="281"/>
      <c r="S39" s="281"/>
      <c r="T39" s="281"/>
      <c r="U39" s="281"/>
      <c r="V39" s="281"/>
      <c r="W39" s="281"/>
      <c r="X39" s="18"/>
      <c r="Z39" s="103" t="s">
        <v>65</v>
      </c>
    </row>
    <row r="40" spans="2:28" s="94" customFormat="1" ht="17" customHeight="1">
      <c r="B40" s="95"/>
      <c r="C40" s="96"/>
      <c r="D40" s="96"/>
      <c r="E40" s="183">
        <v>14</v>
      </c>
      <c r="F40" s="196" t="s">
        <v>66</v>
      </c>
      <c r="G40" s="197">
        <v>29</v>
      </c>
      <c r="H40" s="197">
        <v>27</v>
      </c>
      <c r="I40" s="13">
        <f t="shared" si="0"/>
        <v>0.93103448275862066</v>
      </c>
      <c r="J40" s="186">
        <v>0</v>
      </c>
      <c r="K40" s="186">
        <v>0</v>
      </c>
      <c r="L40" s="104">
        <f t="shared" si="1"/>
        <v>27</v>
      </c>
      <c r="M40" s="97">
        <f t="shared" si="2"/>
        <v>0</v>
      </c>
      <c r="N40" s="10">
        <f t="shared" si="3"/>
        <v>0</v>
      </c>
      <c r="O40" s="18"/>
      <c r="P40" s="281"/>
      <c r="Q40" s="281"/>
      <c r="R40" s="281"/>
      <c r="S40" s="281"/>
      <c r="T40" s="281"/>
      <c r="U40" s="281"/>
      <c r="V40" s="281"/>
      <c r="W40" s="281"/>
      <c r="X40" s="18"/>
      <c r="Z40" s="103" t="s">
        <v>67</v>
      </c>
    </row>
    <row r="41" spans="2:28" s="94" customFormat="1" ht="17" customHeight="1">
      <c r="B41" s="95"/>
      <c r="C41" s="96"/>
      <c r="D41" s="96"/>
      <c r="E41" s="183">
        <v>15</v>
      </c>
      <c r="F41" s="196" t="s">
        <v>68</v>
      </c>
      <c r="G41" s="197">
        <v>36</v>
      </c>
      <c r="H41" s="197">
        <v>34</v>
      </c>
      <c r="I41" s="13">
        <f t="shared" si="0"/>
        <v>0.94444444444444442</v>
      </c>
      <c r="J41" s="186">
        <v>0</v>
      </c>
      <c r="K41" s="186">
        <v>0</v>
      </c>
      <c r="L41" s="104">
        <f t="shared" si="1"/>
        <v>34</v>
      </c>
      <c r="M41" s="97">
        <f t="shared" si="2"/>
        <v>0</v>
      </c>
      <c r="N41" s="10">
        <f t="shared" si="3"/>
        <v>0</v>
      </c>
      <c r="O41" s="18"/>
      <c r="P41" s="281"/>
      <c r="Q41" s="281"/>
      <c r="R41" s="281"/>
      <c r="S41" s="281"/>
      <c r="T41" s="281"/>
      <c r="U41" s="281"/>
      <c r="V41" s="281"/>
      <c r="W41" s="281"/>
      <c r="X41" s="18"/>
      <c r="Z41" s="103" t="s">
        <v>69</v>
      </c>
    </row>
    <row r="42" spans="2:28" s="94" customFormat="1" ht="17" customHeight="1">
      <c r="B42" s="95"/>
      <c r="C42" s="96"/>
      <c r="D42" s="96"/>
      <c r="E42" s="187">
        <v>16</v>
      </c>
      <c r="F42" s="198" t="s">
        <v>70</v>
      </c>
      <c r="G42" s="199">
        <v>23</v>
      </c>
      <c r="H42" s="199">
        <v>21</v>
      </c>
      <c r="I42" s="178">
        <f t="shared" si="0"/>
        <v>0.91304347826086951</v>
      </c>
      <c r="J42" s="190">
        <v>0</v>
      </c>
      <c r="K42" s="190">
        <v>1</v>
      </c>
      <c r="L42" s="125">
        <f t="shared" si="1"/>
        <v>20</v>
      </c>
      <c r="M42" s="100">
        <f t="shared" si="2"/>
        <v>1</v>
      </c>
      <c r="N42" s="12">
        <f t="shared" si="3"/>
        <v>4.3478260869565216E-2</v>
      </c>
      <c r="O42" s="18"/>
      <c r="P42" s="281"/>
      <c r="Q42" s="281"/>
      <c r="R42" s="281"/>
      <c r="S42" s="281"/>
      <c r="T42" s="281"/>
      <c r="U42" s="281"/>
      <c r="V42" s="281"/>
      <c r="W42" s="281"/>
      <c r="X42" s="18"/>
      <c r="Z42" s="103" t="s">
        <v>71</v>
      </c>
    </row>
    <row r="43" spans="2:28" s="94" customFormat="1" ht="18" customHeight="1">
      <c r="B43" s="101"/>
      <c r="C43" s="102"/>
      <c r="D43" s="102"/>
      <c r="E43" s="149" t="s">
        <v>11</v>
      </c>
      <c r="F43" s="149"/>
      <c r="G43" s="150">
        <f>SUM(G27:G42)</f>
        <v>831</v>
      </c>
      <c r="H43" s="150">
        <f>SUM(H27:H42)</f>
        <v>791</v>
      </c>
      <c r="I43" s="151">
        <f>H43/G43</f>
        <v>0.95186522262334539</v>
      </c>
      <c r="J43" s="150">
        <f t="shared" ref="J43:K43" si="5">SUM(J27:J42)</f>
        <v>0</v>
      </c>
      <c r="K43" s="150">
        <f t="shared" si="5"/>
        <v>4</v>
      </c>
      <c r="L43" s="150">
        <f t="shared" si="1"/>
        <v>787</v>
      </c>
      <c r="M43" s="150">
        <f t="shared" si="2"/>
        <v>4</v>
      </c>
      <c r="N43" s="152">
        <f t="shared" si="3"/>
        <v>4.8134777376654635E-3</v>
      </c>
      <c r="O43" s="271"/>
      <c r="P43" s="283">
        <f>G43</f>
        <v>831</v>
      </c>
      <c r="Q43" s="283">
        <f>H43</f>
        <v>791</v>
      </c>
      <c r="R43" s="283"/>
      <c r="S43" s="283"/>
      <c r="T43" s="283"/>
      <c r="U43" s="283"/>
      <c r="V43" s="283"/>
      <c r="W43" s="283"/>
      <c r="X43" s="271"/>
      <c r="Z43" s="105" t="s">
        <v>72</v>
      </c>
      <c r="AA43" s="14">
        <v>274</v>
      </c>
      <c r="AB43" s="14">
        <v>216</v>
      </c>
    </row>
    <row r="44" spans="2:28" s="94" customFormat="1" ht="17" customHeight="1">
      <c r="B44" s="106">
        <v>3</v>
      </c>
      <c r="C44" s="107" t="s">
        <v>73</v>
      </c>
      <c r="D44" s="107" t="s">
        <v>74</v>
      </c>
      <c r="E44" s="108">
        <v>1</v>
      </c>
      <c r="F44" s="200" t="s">
        <v>75</v>
      </c>
      <c r="G44" s="201">
        <v>143</v>
      </c>
      <c r="H44" s="202">
        <v>139</v>
      </c>
      <c r="I44" s="15">
        <f>H44/G44</f>
        <v>0.97202797202797198</v>
      </c>
      <c r="J44" s="203">
        <v>0</v>
      </c>
      <c r="K44" s="203">
        <v>0</v>
      </c>
      <c r="L44" s="108">
        <f t="shared" si="1"/>
        <v>139</v>
      </c>
      <c r="M44" s="108">
        <f t="shared" si="2"/>
        <v>0</v>
      </c>
      <c r="N44" s="16">
        <f t="shared" si="3"/>
        <v>0</v>
      </c>
      <c r="O44" s="18"/>
      <c r="P44" s="281"/>
      <c r="Q44" s="281"/>
      <c r="R44" s="281"/>
      <c r="S44" s="281"/>
      <c r="T44" s="281"/>
      <c r="U44" s="281"/>
      <c r="V44" s="281"/>
      <c r="W44" s="281"/>
      <c r="X44" s="18"/>
      <c r="Z44" s="103" t="s">
        <v>76</v>
      </c>
      <c r="AA44" s="103" t="s">
        <v>76</v>
      </c>
    </row>
    <row r="45" spans="2:28" s="94" customFormat="1" ht="17" customHeight="1">
      <c r="B45" s="95"/>
      <c r="C45" s="96"/>
      <c r="D45" s="96"/>
      <c r="E45" s="97">
        <v>2</v>
      </c>
      <c r="F45" s="204" t="s">
        <v>77</v>
      </c>
      <c r="G45" s="205">
        <v>79</v>
      </c>
      <c r="H45" s="206">
        <v>77</v>
      </c>
      <c r="I45" s="9">
        <f t="shared" ref="I45:I71" si="6">H45/G45</f>
        <v>0.97468354430379744</v>
      </c>
      <c r="J45" s="207">
        <v>0</v>
      </c>
      <c r="K45" s="207">
        <v>0</v>
      </c>
      <c r="L45" s="97">
        <f t="shared" si="1"/>
        <v>77</v>
      </c>
      <c r="M45" s="97">
        <f t="shared" si="2"/>
        <v>0</v>
      </c>
      <c r="N45" s="10">
        <f t="shared" si="3"/>
        <v>0</v>
      </c>
      <c r="O45" s="18"/>
      <c r="P45" s="281"/>
      <c r="Q45" s="281"/>
      <c r="R45" s="281"/>
      <c r="S45" s="281"/>
      <c r="T45" s="281"/>
      <c r="U45" s="281"/>
      <c r="V45" s="281"/>
      <c r="W45" s="281"/>
      <c r="X45" s="18"/>
      <c r="Z45" s="103" t="s">
        <v>77</v>
      </c>
      <c r="AA45" s="103" t="s">
        <v>77</v>
      </c>
    </row>
    <row r="46" spans="2:28" s="94" customFormat="1" ht="17" customHeight="1">
      <c r="B46" s="95"/>
      <c r="C46" s="96"/>
      <c r="D46" s="96"/>
      <c r="E46" s="97">
        <v>3</v>
      </c>
      <c r="F46" s="204" t="s">
        <v>78</v>
      </c>
      <c r="G46" s="205">
        <v>199</v>
      </c>
      <c r="H46" s="206">
        <v>195</v>
      </c>
      <c r="I46" s="9">
        <f t="shared" si="6"/>
        <v>0.97989949748743721</v>
      </c>
      <c r="J46" s="207">
        <v>1</v>
      </c>
      <c r="K46" s="207">
        <v>0</v>
      </c>
      <c r="L46" s="97">
        <f t="shared" si="1"/>
        <v>194</v>
      </c>
      <c r="M46" s="97">
        <f t="shared" si="2"/>
        <v>1</v>
      </c>
      <c r="N46" s="10">
        <f t="shared" si="3"/>
        <v>5.0251256281407036E-3</v>
      </c>
      <c r="O46" s="18"/>
      <c r="P46" s="281"/>
      <c r="Q46" s="281"/>
      <c r="R46" s="281"/>
      <c r="S46" s="281"/>
      <c r="T46" s="281"/>
      <c r="U46" s="281"/>
      <c r="V46" s="281"/>
      <c r="W46" s="281"/>
      <c r="X46" s="18"/>
      <c r="Z46" s="103" t="s">
        <v>78</v>
      </c>
      <c r="AA46" s="103" t="s">
        <v>78</v>
      </c>
    </row>
    <row r="47" spans="2:28" s="94" customFormat="1" ht="17" customHeight="1">
      <c r="B47" s="95"/>
      <c r="C47" s="96"/>
      <c r="D47" s="96"/>
      <c r="E47" s="97">
        <v>4</v>
      </c>
      <c r="F47" s="204" t="s">
        <v>79</v>
      </c>
      <c r="G47" s="205">
        <v>235</v>
      </c>
      <c r="H47" s="206">
        <v>231</v>
      </c>
      <c r="I47" s="9">
        <f t="shared" si="6"/>
        <v>0.98297872340425529</v>
      </c>
      <c r="J47" s="207">
        <v>0</v>
      </c>
      <c r="K47" s="207">
        <v>0</v>
      </c>
      <c r="L47" s="97">
        <f t="shared" si="1"/>
        <v>231</v>
      </c>
      <c r="M47" s="97">
        <f t="shared" si="2"/>
        <v>0</v>
      </c>
      <c r="N47" s="10">
        <f t="shared" si="3"/>
        <v>0</v>
      </c>
      <c r="O47" s="18"/>
      <c r="P47" s="281"/>
      <c r="Q47" s="281"/>
      <c r="R47" s="281"/>
      <c r="S47" s="281"/>
      <c r="T47" s="281"/>
      <c r="U47" s="281"/>
      <c r="V47" s="281"/>
      <c r="W47" s="281"/>
      <c r="X47" s="18"/>
      <c r="Z47" s="103" t="s">
        <v>79</v>
      </c>
      <c r="AA47" s="103" t="s">
        <v>79</v>
      </c>
    </row>
    <row r="48" spans="2:28" s="94" customFormat="1" ht="17" customHeight="1">
      <c r="B48" s="95"/>
      <c r="C48" s="96"/>
      <c r="D48" s="96"/>
      <c r="E48" s="97">
        <v>5</v>
      </c>
      <c r="F48" s="204" t="s">
        <v>74</v>
      </c>
      <c r="G48" s="205">
        <v>196</v>
      </c>
      <c r="H48" s="206">
        <v>190</v>
      </c>
      <c r="I48" s="9">
        <f t="shared" si="6"/>
        <v>0.96938775510204078</v>
      </c>
      <c r="J48" s="207">
        <v>1</v>
      </c>
      <c r="K48" s="207">
        <v>0</v>
      </c>
      <c r="L48" s="97">
        <f t="shared" si="1"/>
        <v>189</v>
      </c>
      <c r="M48" s="97">
        <f t="shared" si="2"/>
        <v>1</v>
      </c>
      <c r="N48" s="10">
        <f t="shared" si="3"/>
        <v>5.1020408163265302E-3</v>
      </c>
      <c r="O48" s="18"/>
      <c r="P48" s="281"/>
      <c r="Q48" s="281"/>
      <c r="R48" s="281"/>
      <c r="S48" s="281"/>
      <c r="T48" s="281"/>
      <c r="U48" s="281"/>
      <c r="V48" s="281"/>
      <c r="W48" s="281"/>
      <c r="X48" s="18"/>
      <c r="Z48" s="103" t="s">
        <v>74</v>
      </c>
      <c r="AA48" s="103" t="s">
        <v>74</v>
      </c>
    </row>
    <row r="49" spans="2:34" s="94" customFormat="1" ht="17" customHeight="1">
      <c r="B49" s="95"/>
      <c r="C49" s="96"/>
      <c r="D49" s="96"/>
      <c r="E49" s="97">
        <v>6</v>
      </c>
      <c r="F49" s="204" t="s">
        <v>80</v>
      </c>
      <c r="G49" s="205">
        <v>97</v>
      </c>
      <c r="H49" s="206">
        <v>95</v>
      </c>
      <c r="I49" s="9">
        <f t="shared" si="6"/>
        <v>0.97938144329896903</v>
      </c>
      <c r="J49" s="207">
        <v>0</v>
      </c>
      <c r="K49" s="207">
        <v>0</v>
      </c>
      <c r="L49" s="97">
        <f t="shared" si="1"/>
        <v>95</v>
      </c>
      <c r="M49" s="97">
        <f t="shared" si="2"/>
        <v>0</v>
      </c>
      <c r="N49" s="10">
        <f t="shared" si="3"/>
        <v>0</v>
      </c>
      <c r="O49" s="18"/>
      <c r="P49" s="281"/>
      <c r="Q49" s="281"/>
      <c r="R49" s="281"/>
      <c r="S49" s="281"/>
      <c r="T49" s="281"/>
      <c r="U49" s="281"/>
      <c r="V49" s="281"/>
      <c r="W49" s="281"/>
      <c r="X49" s="18"/>
      <c r="Z49" s="103" t="s">
        <v>80</v>
      </c>
      <c r="AA49" s="103" t="s">
        <v>80</v>
      </c>
    </row>
    <row r="50" spans="2:34" s="94" customFormat="1" ht="17" customHeight="1">
      <c r="B50" s="95"/>
      <c r="C50" s="96"/>
      <c r="D50" s="96"/>
      <c r="E50" s="97">
        <v>7</v>
      </c>
      <c r="F50" s="204" t="s">
        <v>81</v>
      </c>
      <c r="G50" s="205">
        <v>97</v>
      </c>
      <c r="H50" s="206">
        <v>94</v>
      </c>
      <c r="I50" s="9">
        <f t="shared" si="6"/>
        <v>0.96907216494845361</v>
      </c>
      <c r="J50" s="207">
        <v>1</v>
      </c>
      <c r="K50" s="207">
        <v>1</v>
      </c>
      <c r="L50" s="97">
        <f t="shared" si="1"/>
        <v>92</v>
      </c>
      <c r="M50" s="97">
        <f t="shared" si="2"/>
        <v>2</v>
      </c>
      <c r="N50" s="10">
        <f t="shared" si="3"/>
        <v>2.0618556701030927E-2</v>
      </c>
      <c r="O50" s="18"/>
      <c r="P50" s="281"/>
      <c r="Q50" s="281"/>
      <c r="R50" s="281"/>
      <c r="S50" s="281"/>
      <c r="T50" s="281"/>
      <c r="U50" s="281"/>
      <c r="V50" s="281"/>
      <c r="W50" s="281"/>
      <c r="X50" s="18"/>
      <c r="Z50" s="103" t="s">
        <v>81</v>
      </c>
      <c r="AA50" s="103" t="s">
        <v>81</v>
      </c>
    </row>
    <row r="51" spans="2:34" s="94" customFormat="1" ht="17" customHeight="1">
      <c r="B51" s="95"/>
      <c r="C51" s="96"/>
      <c r="D51" s="96"/>
      <c r="E51" s="97">
        <v>8</v>
      </c>
      <c r="F51" s="204" t="s">
        <v>82</v>
      </c>
      <c r="G51" s="205">
        <v>99</v>
      </c>
      <c r="H51" s="206">
        <v>96</v>
      </c>
      <c r="I51" s="9">
        <f t="shared" si="6"/>
        <v>0.96969696969696972</v>
      </c>
      <c r="J51" s="207">
        <v>2</v>
      </c>
      <c r="K51" s="207">
        <v>0</v>
      </c>
      <c r="L51" s="97">
        <f t="shared" si="1"/>
        <v>94</v>
      </c>
      <c r="M51" s="97">
        <f t="shared" si="2"/>
        <v>2</v>
      </c>
      <c r="N51" s="10">
        <f t="shared" si="3"/>
        <v>2.0202020202020204E-2</v>
      </c>
      <c r="O51" s="18"/>
      <c r="P51" s="281"/>
      <c r="Q51" s="281"/>
      <c r="R51" s="281"/>
      <c r="S51" s="281"/>
      <c r="T51" s="281"/>
      <c r="U51" s="281"/>
      <c r="V51" s="281"/>
      <c r="W51" s="281"/>
      <c r="X51" s="18"/>
      <c r="Z51" s="103" t="s">
        <v>82</v>
      </c>
      <c r="AA51" s="103" t="s">
        <v>82</v>
      </c>
    </row>
    <row r="52" spans="2:34" s="94" customFormat="1" ht="17" customHeight="1">
      <c r="B52" s="95"/>
      <c r="C52" s="96"/>
      <c r="D52" s="96"/>
      <c r="E52" s="97">
        <v>9</v>
      </c>
      <c r="F52" s="204" t="s">
        <v>83</v>
      </c>
      <c r="G52" s="205">
        <v>60</v>
      </c>
      <c r="H52" s="206">
        <v>57</v>
      </c>
      <c r="I52" s="9">
        <f t="shared" si="6"/>
        <v>0.95</v>
      </c>
      <c r="J52" s="207">
        <v>0</v>
      </c>
      <c r="K52" s="207">
        <v>0</v>
      </c>
      <c r="L52" s="97">
        <f t="shared" si="1"/>
        <v>57</v>
      </c>
      <c r="M52" s="97">
        <f t="shared" si="2"/>
        <v>0</v>
      </c>
      <c r="N52" s="10">
        <f t="shared" si="3"/>
        <v>0</v>
      </c>
      <c r="O52" s="18"/>
      <c r="P52" s="281"/>
      <c r="Q52" s="281"/>
      <c r="R52" s="281"/>
      <c r="S52" s="281"/>
      <c r="T52" s="281"/>
      <c r="U52" s="281"/>
      <c r="V52" s="281"/>
      <c r="W52" s="281"/>
      <c r="X52" s="18"/>
      <c r="Z52" s="103" t="s">
        <v>83</v>
      </c>
      <c r="AA52" s="103" t="s">
        <v>83</v>
      </c>
    </row>
    <row r="53" spans="2:34" s="94" customFormat="1" ht="17" customHeight="1">
      <c r="B53" s="95"/>
      <c r="C53" s="96"/>
      <c r="D53" s="96"/>
      <c r="E53" s="97">
        <v>10</v>
      </c>
      <c r="F53" s="204" t="s">
        <v>84</v>
      </c>
      <c r="G53" s="205">
        <v>72</v>
      </c>
      <c r="H53" s="206">
        <v>70</v>
      </c>
      <c r="I53" s="9">
        <f t="shared" si="6"/>
        <v>0.97222222222222221</v>
      </c>
      <c r="J53" s="207">
        <v>0</v>
      </c>
      <c r="K53" s="207">
        <v>0</v>
      </c>
      <c r="L53" s="97">
        <f t="shared" si="1"/>
        <v>70</v>
      </c>
      <c r="M53" s="97">
        <f t="shared" si="2"/>
        <v>0</v>
      </c>
      <c r="N53" s="10">
        <f t="shared" si="3"/>
        <v>0</v>
      </c>
      <c r="O53" s="18"/>
      <c r="P53" s="281"/>
      <c r="Q53" s="281"/>
      <c r="R53" s="281"/>
      <c r="S53" s="281"/>
      <c r="T53" s="281"/>
      <c r="U53" s="281"/>
      <c r="V53" s="281"/>
      <c r="W53" s="281"/>
      <c r="X53" s="18"/>
      <c r="Z53" s="103" t="s">
        <v>84</v>
      </c>
      <c r="AA53" s="103" t="s">
        <v>84</v>
      </c>
    </row>
    <row r="54" spans="2:34" s="94" customFormat="1" ht="17" customHeight="1">
      <c r="B54" s="95"/>
      <c r="C54" s="96"/>
      <c r="D54" s="96"/>
      <c r="E54" s="97">
        <v>11</v>
      </c>
      <c r="F54" s="204" t="s">
        <v>85</v>
      </c>
      <c r="G54" s="205">
        <v>48</v>
      </c>
      <c r="H54" s="206">
        <v>48</v>
      </c>
      <c r="I54" s="9">
        <f t="shared" si="6"/>
        <v>1</v>
      </c>
      <c r="J54" s="207">
        <v>0</v>
      </c>
      <c r="K54" s="207">
        <v>0</v>
      </c>
      <c r="L54" s="97">
        <f t="shared" si="1"/>
        <v>48</v>
      </c>
      <c r="M54" s="97">
        <f t="shared" si="2"/>
        <v>0</v>
      </c>
      <c r="N54" s="10">
        <f t="shared" si="3"/>
        <v>0</v>
      </c>
      <c r="O54" s="18"/>
      <c r="P54" s="281"/>
      <c r="Q54" s="281"/>
      <c r="R54" s="281"/>
      <c r="S54" s="281"/>
      <c r="T54" s="281"/>
      <c r="U54" s="281"/>
      <c r="V54" s="281"/>
      <c r="W54" s="281"/>
      <c r="X54" s="18"/>
      <c r="Z54" s="103" t="s">
        <v>85</v>
      </c>
      <c r="AA54" s="103" t="s">
        <v>85</v>
      </c>
    </row>
    <row r="55" spans="2:34" s="94" customFormat="1" ht="17" customHeight="1">
      <c r="B55" s="95"/>
      <c r="C55" s="96"/>
      <c r="D55" s="96"/>
      <c r="E55" s="100">
        <v>12</v>
      </c>
      <c r="F55" s="208" t="s">
        <v>86</v>
      </c>
      <c r="G55" s="209">
        <v>103</v>
      </c>
      <c r="H55" s="210">
        <v>100</v>
      </c>
      <c r="I55" s="11">
        <f t="shared" si="6"/>
        <v>0.970873786407767</v>
      </c>
      <c r="J55" s="211">
        <v>0</v>
      </c>
      <c r="K55" s="211">
        <v>0</v>
      </c>
      <c r="L55" s="100">
        <f t="shared" si="1"/>
        <v>100</v>
      </c>
      <c r="M55" s="100">
        <f t="shared" si="2"/>
        <v>0</v>
      </c>
      <c r="N55" s="12">
        <f t="shared" si="3"/>
        <v>0</v>
      </c>
      <c r="O55" s="18"/>
      <c r="P55" s="281"/>
      <c r="Q55" s="281"/>
      <c r="R55" s="281"/>
      <c r="S55" s="281"/>
      <c r="T55" s="281"/>
      <c r="U55" s="281"/>
      <c r="V55" s="281"/>
      <c r="W55" s="281"/>
      <c r="X55" s="18"/>
      <c r="Z55" s="103" t="s">
        <v>86</v>
      </c>
      <c r="AA55" s="103" t="s">
        <v>86</v>
      </c>
      <c r="AH55" s="94">
        <v>57</v>
      </c>
    </row>
    <row r="56" spans="2:34" s="94" customFormat="1" ht="18" customHeight="1">
      <c r="B56" s="101"/>
      <c r="C56" s="102"/>
      <c r="D56" s="102"/>
      <c r="E56" s="149" t="s">
        <v>11</v>
      </c>
      <c r="F56" s="149"/>
      <c r="G56" s="260">
        <f>SUM(G44:G55)</f>
        <v>1428</v>
      </c>
      <c r="H56" s="150">
        <f>SUM(H44:H55)</f>
        <v>1392</v>
      </c>
      <c r="I56" s="151">
        <f t="shared" si="6"/>
        <v>0.97478991596638653</v>
      </c>
      <c r="J56" s="150">
        <f t="shared" ref="J56:K56" si="7">SUM(J44:J55)</f>
        <v>5</v>
      </c>
      <c r="K56" s="150">
        <f t="shared" si="7"/>
        <v>1</v>
      </c>
      <c r="L56" s="150">
        <f t="shared" si="1"/>
        <v>1386</v>
      </c>
      <c r="M56" s="150">
        <f t="shared" si="2"/>
        <v>6</v>
      </c>
      <c r="N56" s="153">
        <f t="shared" si="3"/>
        <v>4.2016806722689074E-3</v>
      </c>
      <c r="O56" s="272"/>
      <c r="P56" s="289">
        <f>G56</f>
        <v>1428</v>
      </c>
      <c r="Q56" s="284">
        <f>H56</f>
        <v>1392</v>
      </c>
      <c r="R56" s="284"/>
      <c r="S56" s="284"/>
      <c r="T56" s="284"/>
      <c r="U56" s="284"/>
      <c r="V56" s="284"/>
      <c r="W56" s="284"/>
      <c r="X56" s="272"/>
      <c r="AC56" s="103">
        <v>1472</v>
      </c>
      <c r="AD56" s="94">
        <f>AC56-G56</f>
        <v>44</v>
      </c>
    </row>
    <row r="57" spans="2:34" s="94" customFormat="1" ht="17" customHeight="1">
      <c r="B57" s="95">
        <v>4</v>
      </c>
      <c r="C57" s="96" t="s">
        <v>87</v>
      </c>
      <c r="D57" s="96" t="s">
        <v>88</v>
      </c>
      <c r="E57" s="179">
        <v>1</v>
      </c>
      <c r="F57" s="212" t="s">
        <v>72</v>
      </c>
      <c r="G57" s="213">
        <v>215</v>
      </c>
      <c r="H57" s="213">
        <v>215</v>
      </c>
      <c r="I57" s="15">
        <f t="shared" si="6"/>
        <v>1</v>
      </c>
      <c r="J57" s="182"/>
      <c r="K57" s="182"/>
      <c r="L57" s="108">
        <f t="shared" si="1"/>
        <v>215</v>
      </c>
      <c r="M57" s="108">
        <f t="shared" si="2"/>
        <v>0</v>
      </c>
      <c r="N57" s="16">
        <f t="shared" si="3"/>
        <v>0</v>
      </c>
      <c r="O57" s="18"/>
      <c r="P57" s="281"/>
      <c r="Q57" s="281"/>
      <c r="R57" s="281"/>
      <c r="S57" s="281"/>
      <c r="T57" s="281"/>
      <c r="U57" s="281"/>
      <c r="V57" s="281"/>
      <c r="W57" s="281"/>
      <c r="X57" s="18"/>
      <c r="Z57" s="105" t="s">
        <v>89</v>
      </c>
      <c r="AA57" s="14">
        <v>184</v>
      </c>
      <c r="AB57" s="14">
        <v>186</v>
      </c>
    </row>
    <row r="58" spans="2:34" s="94" customFormat="1" ht="17" customHeight="1">
      <c r="B58" s="95"/>
      <c r="C58" s="96"/>
      <c r="D58" s="96"/>
      <c r="E58" s="183">
        <v>2</v>
      </c>
      <c r="F58" s="214" t="s">
        <v>89</v>
      </c>
      <c r="G58" s="215">
        <v>176</v>
      </c>
      <c r="H58" s="215">
        <v>176</v>
      </c>
      <c r="I58" s="9">
        <f t="shared" si="6"/>
        <v>1</v>
      </c>
      <c r="J58" s="186">
        <v>1</v>
      </c>
      <c r="K58" s="186"/>
      <c r="L58" s="97">
        <f t="shared" si="1"/>
        <v>175</v>
      </c>
      <c r="M58" s="97">
        <f t="shared" si="2"/>
        <v>1</v>
      </c>
      <c r="N58" s="10">
        <f t="shared" si="3"/>
        <v>5.681818181818182E-3</v>
      </c>
      <c r="O58" s="18"/>
      <c r="P58" s="281"/>
      <c r="Q58" s="281"/>
      <c r="R58" s="281"/>
      <c r="S58" s="281"/>
      <c r="T58" s="281"/>
      <c r="U58" s="281"/>
      <c r="V58" s="281"/>
      <c r="W58" s="281"/>
      <c r="X58" s="18"/>
      <c r="Z58" s="105" t="s">
        <v>90</v>
      </c>
      <c r="AA58" s="14">
        <v>231</v>
      </c>
      <c r="AB58" s="14">
        <v>225</v>
      </c>
    </row>
    <row r="59" spans="2:34" s="94" customFormat="1" ht="17" customHeight="1">
      <c r="B59" s="95"/>
      <c r="C59" s="96"/>
      <c r="D59" s="96"/>
      <c r="E59" s="183">
        <v>3</v>
      </c>
      <c r="F59" s="214" t="s">
        <v>90</v>
      </c>
      <c r="G59" s="215">
        <v>232</v>
      </c>
      <c r="H59" s="215">
        <v>232</v>
      </c>
      <c r="I59" s="9">
        <f t="shared" si="6"/>
        <v>1</v>
      </c>
      <c r="J59" s="186"/>
      <c r="K59" s="186">
        <v>1</v>
      </c>
      <c r="L59" s="97">
        <f t="shared" si="1"/>
        <v>231</v>
      </c>
      <c r="M59" s="97">
        <f t="shared" si="2"/>
        <v>1</v>
      </c>
      <c r="N59" s="10">
        <f t="shared" si="3"/>
        <v>4.3103448275862068E-3</v>
      </c>
      <c r="O59" s="18"/>
      <c r="P59" s="281"/>
      <c r="Q59" s="281"/>
      <c r="R59" s="281"/>
      <c r="S59" s="281"/>
      <c r="T59" s="281"/>
      <c r="U59" s="281"/>
      <c r="V59" s="281"/>
      <c r="W59" s="281"/>
      <c r="X59" s="18"/>
      <c r="Z59" s="105" t="s">
        <v>91</v>
      </c>
      <c r="AA59" s="14">
        <v>51</v>
      </c>
      <c r="AB59" s="14">
        <v>51</v>
      </c>
    </row>
    <row r="60" spans="2:34" s="94" customFormat="1" ht="17" customHeight="1">
      <c r="B60" s="95"/>
      <c r="C60" s="96"/>
      <c r="D60" s="96"/>
      <c r="E60" s="183">
        <v>4</v>
      </c>
      <c r="F60" s="214" t="s">
        <v>91</v>
      </c>
      <c r="G60" s="215">
        <v>50</v>
      </c>
      <c r="H60" s="215">
        <v>50</v>
      </c>
      <c r="I60" s="9">
        <f t="shared" si="6"/>
        <v>1</v>
      </c>
      <c r="J60" s="186"/>
      <c r="K60" s="186">
        <v>1</v>
      </c>
      <c r="L60" s="97">
        <f t="shared" si="1"/>
        <v>49</v>
      </c>
      <c r="M60" s="97">
        <f t="shared" si="2"/>
        <v>1</v>
      </c>
      <c r="N60" s="10">
        <f t="shared" si="3"/>
        <v>0.02</v>
      </c>
      <c r="O60" s="18"/>
      <c r="P60" s="281"/>
      <c r="Q60" s="281"/>
      <c r="R60" s="281"/>
      <c r="S60" s="281"/>
      <c r="T60" s="281"/>
      <c r="U60" s="281"/>
      <c r="V60" s="281"/>
      <c r="W60" s="281"/>
      <c r="X60" s="18"/>
      <c r="Z60" s="109" t="s">
        <v>92</v>
      </c>
      <c r="AA60" s="14">
        <v>274</v>
      </c>
      <c r="AB60" s="14">
        <v>251</v>
      </c>
    </row>
    <row r="61" spans="2:34" s="94" customFormat="1" ht="17" customHeight="1">
      <c r="B61" s="95"/>
      <c r="C61" s="96"/>
      <c r="D61" s="96"/>
      <c r="E61" s="183">
        <v>5</v>
      </c>
      <c r="F61" s="216" t="s">
        <v>92</v>
      </c>
      <c r="G61" s="215">
        <v>276</v>
      </c>
      <c r="H61" s="215">
        <v>276</v>
      </c>
      <c r="I61" s="9">
        <f t="shared" si="6"/>
        <v>1</v>
      </c>
      <c r="J61" s="186">
        <v>1</v>
      </c>
      <c r="K61" s="186"/>
      <c r="L61" s="97">
        <f t="shared" si="1"/>
        <v>275</v>
      </c>
      <c r="M61" s="97">
        <f t="shared" si="2"/>
        <v>1</v>
      </c>
      <c r="N61" s="10">
        <f t="shared" si="3"/>
        <v>3.6231884057971015E-3</v>
      </c>
      <c r="O61" s="18"/>
      <c r="P61" s="281"/>
      <c r="Q61" s="281"/>
      <c r="R61" s="281"/>
      <c r="S61" s="281"/>
      <c r="T61" s="281"/>
      <c r="U61" s="281"/>
      <c r="V61" s="281"/>
      <c r="W61" s="281"/>
      <c r="X61" s="18"/>
      <c r="Z61" s="109" t="s">
        <v>87</v>
      </c>
      <c r="AA61" s="14">
        <v>86</v>
      </c>
      <c r="AB61" s="14">
        <v>81</v>
      </c>
    </row>
    <row r="62" spans="2:34" s="94" customFormat="1" ht="17" customHeight="1">
      <c r="B62" s="95"/>
      <c r="C62" s="96"/>
      <c r="D62" s="96"/>
      <c r="E62" s="183">
        <v>6</v>
      </c>
      <c r="F62" s="216" t="s">
        <v>87</v>
      </c>
      <c r="G62" s="215">
        <v>85</v>
      </c>
      <c r="H62" s="215">
        <v>84</v>
      </c>
      <c r="I62" s="9">
        <f t="shared" si="6"/>
        <v>0.9882352941176471</v>
      </c>
      <c r="J62" s="186"/>
      <c r="K62" s="186"/>
      <c r="L62" s="97">
        <f t="shared" si="1"/>
        <v>84</v>
      </c>
      <c r="M62" s="97">
        <f t="shared" si="2"/>
        <v>0</v>
      </c>
      <c r="N62" s="10">
        <f t="shared" si="3"/>
        <v>0</v>
      </c>
      <c r="O62" s="18"/>
      <c r="P62" s="281"/>
      <c r="Q62" s="281"/>
      <c r="R62" s="281"/>
      <c r="S62" s="281"/>
      <c r="T62" s="281"/>
      <c r="U62" s="281"/>
      <c r="V62" s="281"/>
      <c r="W62" s="281"/>
      <c r="X62" s="18"/>
      <c r="Z62" s="105" t="s">
        <v>93</v>
      </c>
      <c r="AA62" s="14">
        <v>19</v>
      </c>
      <c r="AB62" s="14">
        <v>19</v>
      </c>
    </row>
    <row r="63" spans="2:34" s="94" customFormat="1" ht="17" customHeight="1">
      <c r="B63" s="95"/>
      <c r="C63" s="96"/>
      <c r="D63" s="96"/>
      <c r="E63" s="187">
        <v>7</v>
      </c>
      <c r="F63" s="217" t="s">
        <v>93</v>
      </c>
      <c r="G63" s="218">
        <v>20</v>
      </c>
      <c r="H63" s="218">
        <v>20</v>
      </c>
      <c r="I63" s="11">
        <f t="shared" si="6"/>
        <v>1</v>
      </c>
      <c r="J63" s="190"/>
      <c r="K63" s="190"/>
      <c r="L63" s="100">
        <f t="shared" si="1"/>
        <v>20</v>
      </c>
      <c r="M63" s="100">
        <f t="shared" si="2"/>
        <v>0</v>
      </c>
      <c r="N63" s="12">
        <f t="shared" si="3"/>
        <v>0</v>
      </c>
      <c r="O63" s="18"/>
      <c r="P63" s="281"/>
      <c r="Q63" s="281"/>
      <c r="R63" s="281"/>
      <c r="S63" s="281"/>
      <c r="T63" s="281"/>
      <c r="U63" s="281"/>
      <c r="V63" s="281"/>
      <c r="W63" s="281"/>
      <c r="X63" s="18"/>
      <c r="AA63" s="110">
        <f>SUM(AA43:AA62)</f>
        <v>1119</v>
      </c>
    </row>
    <row r="64" spans="2:34" s="94" customFormat="1" ht="18" customHeight="1">
      <c r="B64" s="95"/>
      <c r="C64" s="111"/>
      <c r="D64" s="102"/>
      <c r="E64" s="112"/>
      <c r="F64" s="112"/>
      <c r="G64" s="261">
        <f>SUM(G57:G63)</f>
        <v>1054</v>
      </c>
      <c r="H64" s="261">
        <f>SUM(H57:H63)</f>
        <v>1053</v>
      </c>
      <c r="I64" s="159">
        <f>H64/G64</f>
        <v>0.99905123339658441</v>
      </c>
      <c r="J64" s="158">
        <f t="shared" ref="J64:K64" si="8">SUM(J57:J63)</f>
        <v>2</v>
      </c>
      <c r="K64" s="158">
        <f t="shared" si="8"/>
        <v>2</v>
      </c>
      <c r="L64" s="158">
        <f t="shared" si="1"/>
        <v>1049</v>
      </c>
      <c r="M64" s="158">
        <f t="shared" si="2"/>
        <v>4</v>
      </c>
      <c r="N64" s="160">
        <f t="shared" si="3"/>
        <v>3.7950664136622392E-3</v>
      </c>
      <c r="O64" s="273"/>
      <c r="P64" s="285"/>
      <c r="Q64" s="285"/>
      <c r="R64" s="285"/>
      <c r="S64" s="285"/>
      <c r="T64" s="285"/>
      <c r="U64" s="285"/>
      <c r="V64" s="285"/>
      <c r="W64" s="285"/>
      <c r="X64" s="273"/>
      <c r="AA64" s="103">
        <v>1084</v>
      </c>
      <c r="AB64" s="94">
        <f>AA64-G64</f>
        <v>30</v>
      </c>
    </row>
    <row r="65" spans="2:24" s="94" customFormat="1" ht="18" customHeight="1">
      <c r="B65" s="95"/>
      <c r="C65" s="96"/>
      <c r="D65" s="96" t="s">
        <v>94</v>
      </c>
      <c r="E65" s="179">
        <v>1</v>
      </c>
      <c r="F65" s="194" t="s">
        <v>95</v>
      </c>
      <c r="G65" s="219">
        <v>220</v>
      </c>
      <c r="H65" s="219">
        <v>215</v>
      </c>
      <c r="I65" s="15">
        <f t="shared" si="6"/>
        <v>0.97727272727272729</v>
      </c>
      <c r="J65" s="219">
        <v>0</v>
      </c>
      <c r="K65" s="219"/>
      <c r="L65" s="108">
        <f t="shared" si="1"/>
        <v>215</v>
      </c>
      <c r="M65" s="108">
        <f t="shared" si="2"/>
        <v>0</v>
      </c>
      <c r="N65" s="16">
        <f t="shared" si="3"/>
        <v>0</v>
      </c>
      <c r="O65" s="18"/>
      <c r="P65" s="281"/>
      <c r="Q65" s="281"/>
      <c r="R65" s="281"/>
      <c r="S65" s="281"/>
      <c r="T65" s="281"/>
      <c r="U65" s="281"/>
      <c r="V65" s="281"/>
      <c r="W65" s="281"/>
      <c r="X65" s="18"/>
    </row>
    <row r="66" spans="2:24" s="94" customFormat="1" ht="18" customHeight="1">
      <c r="B66" s="95"/>
      <c r="C66" s="96"/>
      <c r="D66" s="96"/>
      <c r="E66" s="183">
        <v>2</v>
      </c>
      <c r="F66" s="196" t="s">
        <v>96</v>
      </c>
      <c r="G66" s="220">
        <v>129</v>
      </c>
      <c r="H66" s="220">
        <v>126</v>
      </c>
      <c r="I66" s="9">
        <f t="shared" si="6"/>
        <v>0.97674418604651159</v>
      </c>
      <c r="J66" s="220">
        <v>0</v>
      </c>
      <c r="K66" s="220"/>
      <c r="L66" s="97">
        <f t="shared" si="1"/>
        <v>126</v>
      </c>
      <c r="M66" s="97">
        <f t="shared" si="2"/>
        <v>0</v>
      </c>
      <c r="N66" s="10">
        <f t="shared" si="3"/>
        <v>0</v>
      </c>
      <c r="O66" s="18"/>
      <c r="P66" s="281"/>
      <c r="Q66" s="281"/>
      <c r="R66" s="281"/>
      <c r="S66" s="281"/>
      <c r="T66" s="281"/>
      <c r="U66" s="281"/>
      <c r="V66" s="281"/>
      <c r="W66" s="281"/>
      <c r="X66" s="18"/>
    </row>
    <row r="67" spans="2:24" s="94" customFormat="1" ht="18" customHeight="1">
      <c r="B67" s="95"/>
      <c r="C67" s="96"/>
      <c r="D67" s="96"/>
      <c r="E67" s="183">
        <v>3</v>
      </c>
      <c r="F67" s="196" t="s">
        <v>97</v>
      </c>
      <c r="G67" s="220">
        <v>167</v>
      </c>
      <c r="H67" s="220">
        <v>161</v>
      </c>
      <c r="I67" s="9">
        <f t="shared" si="6"/>
        <v>0.9640718562874252</v>
      </c>
      <c r="J67" s="220">
        <v>0</v>
      </c>
      <c r="K67" s="220">
        <v>1</v>
      </c>
      <c r="L67" s="97">
        <f t="shared" si="1"/>
        <v>160</v>
      </c>
      <c r="M67" s="97">
        <f t="shared" si="2"/>
        <v>1</v>
      </c>
      <c r="N67" s="10">
        <f t="shared" si="3"/>
        <v>5.9880239520958087E-3</v>
      </c>
      <c r="O67" s="18"/>
      <c r="P67" s="281"/>
      <c r="Q67" s="281"/>
      <c r="R67" s="281"/>
      <c r="S67" s="281"/>
      <c r="T67" s="281"/>
      <c r="U67" s="281"/>
      <c r="V67" s="281"/>
      <c r="W67" s="281"/>
      <c r="X67" s="18"/>
    </row>
    <row r="68" spans="2:24" s="94" customFormat="1" ht="18" customHeight="1">
      <c r="B68" s="95"/>
      <c r="C68" s="96"/>
      <c r="D68" s="96"/>
      <c r="E68" s="183">
        <v>4</v>
      </c>
      <c r="F68" s="196" t="s">
        <v>98</v>
      </c>
      <c r="G68" s="220">
        <v>142</v>
      </c>
      <c r="H68" s="220">
        <v>138</v>
      </c>
      <c r="I68" s="9">
        <f t="shared" si="6"/>
        <v>0.971830985915493</v>
      </c>
      <c r="J68" s="220">
        <v>0</v>
      </c>
      <c r="K68" s="220">
        <v>2</v>
      </c>
      <c r="L68" s="97">
        <f t="shared" si="1"/>
        <v>136</v>
      </c>
      <c r="M68" s="97">
        <f t="shared" si="2"/>
        <v>2</v>
      </c>
      <c r="N68" s="10">
        <f t="shared" si="3"/>
        <v>1.4084507042253521E-2</v>
      </c>
      <c r="O68" s="18"/>
      <c r="P68" s="281"/>
      <c r="Q68" s="281"/>
      <c r="R68" s="281"/>
      <c r="S68" s="281"/>
      <c r="T68" s="281"/>
      <c r="U68" s="281"/>
      <c r="V68" s="281"/>
      <c r="W68" s="281"/>
      <c r="X68" s="18"/>
    </row>
    <row r="69" spans="2:24" s="94" customFormat="1" ht="18" customHeight="1">
      <c r="B69" s="95"/>
      <c r="C69" s="96"/>
      <c r="D69" s="96"/>
      <c r="E69" s="183">
        <v>5</v>
      </c>
      <c r="F69" s="196" t="s">
        <v>99</v>
      </c>
      <c r="G69" s="220">
        <v>113</v>
      </c>
      <c r="H69" s="220">
        <v>110</v>
      </c>
      <c r="I69" s="9">
        <f t="shared" si="6"/>
        <v>0.97345132743362828</v>
      </c>
      <c r="J69" s="220">
        <v>0</v>
      </c>
      <c r="K69" s="220">
        <v>0</v>
      </c>
      <c r="L69" s="97">
        <f t="shared" si="1"/>
        <v>110</v>
      </c>
      <c r="M69" s="97">
        <f t="shared" si="2"/>
        <v>0</v>
      </c>
      <c r="N69" s="10">
        <f t="shared" si="3"/>
        <v>0</v>
      </c>
      <c r="O69" s="18"/>
      <c r="P69" s="281"/>
      <c r="Q69" s="281"/>
      <c r="R69" s="281"/>
      <c r="S69" s="281"/>
      <c r="T69" s="281"/>
      <c r="U69" s="281"/>
      <c r="V69" s="281"/>
      <c r="W69" s="281"/>
      <c r="X69" s="18"/>
    </row>
    <row r="70" spans="2:24" s="94" customFormat="1" ht="18" customHeight="1">
      <c r="B70" s="95"/>
      <c r="C70" s="96"/>
      <c r="D70" s="96"/>
      <c r="E70" s="183">
        <v>6</v>
      </c>
      <c r="F70" s="196" t="s">
        <v>100</v>
      </c>
      <c r="G70" s="220">
        <v>74</v>
      </c>
      <c r="H70" s="220">
        <v>72</v>
      </c>
      <c r="I70" s="9">
        <f t="shared" si="6"/>
        <v>0.97297297297297303</v>
      </c>
      <c r="J70" s="220">
        <v>0</v>
      </c>
      <c r="K70" s="220"/>
      <c r="L70" s="97">
        <f t="shared" si="1"/>
        <v>72</v>
      </c>
      <c r="M70" s="97">
        <f t="shared" si="2"/>
        <v>0</v>
      </c>
      <c r="N70" s="10">
        <f t="shared" si="3"/>
        <v>0</v>
      </c>
      <c r="O70" s="18"/>
      <c r="P70" s="281"/>
      <c r="Q70" s="281"/>
      <c r="R70" s="281"/>
      <c r="S70" s="281"/>
      <c r="T70" s="281"/>
      <c r="U70" s="281"/>
      <c r="V70" s="281"/>
      <c r="W70" s="281"/>
      <c r="X70" s="18"/>
    </row>
    <row r="71" spans="2:24" s="94" customFormat="1" ht="18" customHeight="1">
      <c r="B71" s="95"/>
      <c r="C71" s="96"/>
      <c r="D71" s="96"/>
      <c r="E71" s="187">
        <v>7</v>
      </c>
      <c r="F71" s="198" t="s">
        <v>101</v>
      </c>
      <c r="G71" s="221">
        <v>49</v>
      </c>
      <c r="H71" s="221">
        <v>48</v>
      </c>
      <c r="I71" s="11">
        <f t="shared" si="6"/>
        <v>0.97959183673469385</v>
      </c>
      <c r="J71" s="221">
        <v>0</v>
      </c>
      <c r="K71" s="221"/>
      <c r="L71" s="100">
        <f t="shared" si="1"/>
        <v>48</v>
      </c>
      <c r="M71" s="100">
        <f t="shared" si="2"/>
        <v>0</v>
      </c>
      <c r="N71" s="12">
        <f t="shared" si="3"/>
        <v>0</v>
      </c>
      <c r="O71" s="18"/>
      <c r="P71" s="281"/>
      <c r="Q71" s="281"/>
      <c r="R71" s="281"/>
      <c r="S71" s="281"/>
      <c r="T71" s="281"/>
      <c r="U71" s="281"/>
      <c r="V71" s="281"/>
      <c r="W71" s="281"/>
      <c r="X71" s="18"/>
    </row>
    <row r="72" spans="2:24" s="94" customFormat="1" ht="18" customHeight="1">
      <c r="B72" s="95"/>
      <c r="C72" s="96"/>
      <c r="D72" s="96"/>
      <c r="E72" s="112"/>
      <c r="F72" s="112"/>
      <c r="G72" s="158">
        <f>SUM(G65:G71)</f>
        <v>894</v>
      </c>
      <c r="H72" s="158">
        <f>SUM(H65:H71)</f>
        <v>870</v>
      </c>
      <c r="I72" s="159">
        <f>H72/G72</f>
        <v>0.97315436241610742</v>
      </c>
      <c r="J72" s="158">
        <f t="shared" ref="J72:K72" si="9">SUM(J65:J71)</f>
        <v>0</v>
      </c>
      <c r="K72" s="158">
        <f t="shared" si="9"/>
        <v>3</v>
      </c>
      <c r="L72" s="158">
        <f t="shared" si="1"/>
        <v>867</v>
      </c>
      <c r="M72" s="158">
        <f t="shared" si="2"/>
        <v>3</v>
      </c>
      <c r="N72" s="160">
        <f t="shared" si="3"/>
        <v>3.3557046979865771E-3</v>
      </c>
      <c r="O72" s="273"/>
      <c r="P72" s="285"/>
      <c r="Q72" s="285"/>
      <c r="R72" s="285"/>
      <c r="S72" s="285"/>
      <c r="T72" s="285"/>
      <c r="U72" s="285"/>
      <c r="V72" s="285"/>
      <c r="W72" s="285"/>
      <c r="X72" s="273"/>
    </row>
    <row r="73" spans="2:24" s="94" customFormat="1" ht="18" customHeight="1">
      <c r="B73" s="101"/>
      <c r="C73" s="102"/>
      <c r="D73" s="102"/>
      <c r="E73" s="154" t="s">
        <v>11</v>
      </c>
      <c r="F73" s="154"/>
      <c r="G73" s="155">
        <f>G72+G64</f>
        <v>1948</v>
      </c>
      <c r="H73" s="155">
        <f>H72+H64</f>
        <v>1923</v>
      </c>
      <c r="I73" s="156">
        <f>H73/G73</f>
        <v>0.98716632443531827</v>
      </c>
      <c r="J73" s="155">
        <f>J72+J64</f>
        <v>2</v>
      </c>
      <c r="K73" s="155">
        <f>K72+K64</f>
        <v>5</v>
      </c>
      <c r="L73" s="155">
        <f t="shared" si="1"/>
        <v>1916</v>
      </c>
      <c r="M73" s="155">
        <f t="shared" si="2"/>
        <v>7</v>
      </c>
      <c r="N73" s="157">
        <f t="shared" si="3"/>
        <v>3.5934291581108829E-3</v>
      </c>
      <c r="O73" s="271"/>
      <c r="P73" s="155">
        <f>G73</f>
        <v>1948</v>
      </c>
      <c r="Q73" s="155">
        <f>H73</f>
        <v>1923</v>
      </c>
      <c r="R73" s="283"/>
      <c r="S73" s="283"/>
      <c r="T73" s="283"/>
      <c r="U73" s="283"/>
      <c r="V73" s="283"/>
      <c r="W73" s="283"/>
      <c r="X73" s="271"/>
    </row>
    <row r="74" spans="2:24" s="94" customFormat="1" ht="17" customHeight="1">
      <c r="B74" s="114"/>
      <c r="E74" s="115"/>
      <c r="F74" s="115"/>
      <c r="G74" s="115"/>
      <c r="H74" s="115"/>
      <c r="I74" s="17"/>
      <c r="J74" s="114"/>
      <c r="K74" s="114"/>
      <c r="L74" s="114"/>
      <c r="M74" s="114"/>
      <c r="N74" s="18"/>
      <c r="O74" s="18"/>
      <c r="P74" s="281"/>
      <c r="Q74" s="281"/>
      <c r="R74" s="281"/>
      <c r="S74" s="281"/>
      <c r="T74" s="281"/>
      <c r="U74" s="281"/>
      <c r="V74" s="281"/>
      <c r="W74" s="281"/>
      <c r="X74" s="18"/>
    </row>
    <row r="75" spans="2:24" s="94" customFormat="1" ht="17" customHeight="1">
      <c r="B75" s="114"/>
      <c r="E75" s="115"/>
      <c r="F75" s="115"/>
      <c r="G75" s="115"/>
      <c r="H75" s="115"/>
      <c r="I75" s="17"/>
      <c r="J75" s="114"/>
      <c r="K75" s="114"/>
      <c r="L75" s="114"/>
      <c r="M75" s="114"/>
      <c r="N75" s="18"/>
      <c r="O75" s="18"/>
      <c r="P75" s="281"/>
      <c r="Q75" s="281"/>
      <c r="R75" s="281"/>
      <c r="S75" s="281"/>
      <c r="T75" s="281"/>
      <c r="U75" s="281"/>
      <c r="V75" s="281"/>
      <c r="W75" s="281"/>
      <c r="X75" s="18"/>
    </row>
    <row r="76" spans="2:24" s="94" customFormat="1" ht="17" customHeight="1">
      <c r="B76" s="114"/>
      <c r="E76" s="115"/>
      <c r="F76" s="115"/>
      <c r="G76" s="115"/>
      <c r="H76" s="115"/>
      <c r="I76" s="17"/>
      <c r="J76" s="114"/>
      <c r="K76" s="114"/>
      <c r="L76" s="114"/>
      <c r="M76" s="114"/>
      <c r="N76" s="18"/>
      <c r="O76" s="18"/>
      <c r="P76" s="281"/>
      <c r="Q76" s="281"/>
      <c r="R76" s="281"/>
      <c r="S76" s="281"/>
      <c r="T76" s="281"/>
      <c r="U76" s="281"/>
      <c r="V76" s="281"/>
      <c r="W76" s="281"/>
      <c r="X76" s="18"/>
    </row>
    <row r="77" spans="2:24" s="94" customFormat="1" ht="18" customHeight="1">
      <c r="B77" s="114"/>
      <c r="E77" s="115"/>
      <c r="F77" s="115"/>
      <c r="G77" s="115"/>
      <c r="H77" s="115"/>
      <c r="I77" s="17"/>
      <c r="J77" s="114"/>
      <c r="K77" s="114"/>
      <c r="L77" s="114"/>
      <c r="M77" s="114"/>
      <c r="N77" s="18"/>
      <c r="O77" s="18"/>
      <c r="P77" s="281"/>
      <c r="Q77" s="281"/>
      <c r="R77" s="281"/>
      <c r="S77" s="281"/>
      <c r="T77" s="281"/>
      <c r="U77" s="281"/>
      <c r="V77" s="281"/>
      <c r="W77" s="281"/>
      <c r="X77" s="18"/>
    </row>
    <row r="78" spans="2:24" s="94" customFormat="1" ht="18" customHeight="1">
      <c r="B78" s="106">
        <v>5</v>
      </c>
      <c r="C78" s="116" t="s">
        <v>102</v>
      </c>
      <c r="D78" s="107" t="s">
        <v>103</v>
      </c>
      <c r="E78" s="179">
        <v>1</v>
      </c>
      <c r="F78" s="194" t="s">
        <v>104</v>
      </c>
      <c r="G78" s="179">
        <v>105</v>
      </c>
      <c r="H78" s="179">
        <v>102</v>
      </c>
      <c r="I78" s="15">
        <f>H78/G78</f>
        <v>0.97142857142857142</v>
      </c>
      <c r="J78" s="222">
        <v>0</v>
      </c>
      <c r="K78" s="222">
        <v>0</v>
      </c>
      <c r="L78" s="117">
        <f t="shared" ref="L78:L138" si="10">H78-J78-K78</f>
        <v>102</v>
      </c>
      <c r="M78" s="108">
        <f t="shared" ref="M78:M138" si="11">J78+K78</f>
        <v>0</v>
      </c>
      <c r="N78" s="16">
        <f t="shared" ref="N78:N138" si="12">M78/G78</f>
        <v>0</v>
      </c>
      <c r="O78" s="18"/>
      <c r="P78" s="281"/>
      <c r="Q78" s="281"/>
      <c r="R78" s="281"/>
      <c r="S78" s="281"/>
      <c r="T78" s="281"/>
      <c r="U78" s="281"/>
      <c r="V78" s="281"/>
      <c r="W78" s="281"/>
      <c r="X78" s="18"/>
    </row>
    <row r="79" spans="2:24" s="94" customFormat="1" ht="18" customHeight="1">
      <c r="B79" s="95"/>
      <c r="C79" s="118"/>
      <c r="D79" s="96"/>
      <c r="E79" s="183">
        <v>2</v>
      </c>
      <c r="F79" s="196" t="s">
        <v>105</v>
      </c>
      <c r="G79" s="183">
        <v>42</v>
      </c>
      <c r="H79" s="183">
        <v>41</v>
      </c>
      <c r="I79" s="9">
        <f t="shared" ref="I79:I138" si="13">H79/G79</f>
        <v>0.97619047619047616</v>
      </c>
      <c r="J79" s="223">
        <v>0</v>
      </c>
      <c r="K79" s="223">
        <v>0</v>
      </c>
      <c r="L79" s="104">
        <f t="shared" si="10"/>
        <v>41</v>
      </c>
      <c r="M79" s="97">
        <f t="shared" si="11"/>
        <v>0</v>
      </c>
      <c r="N79" s="10">
        <f t="shared" si="12"/>
        <v>0</v>
      </c>
      <c r="O79" s="18"/>
      <c r="P79" s="281"/>
      <c r="Q79" s="281"/>
      <c r="R79" s="281"/>
      <c r="S79" s="281"/>
      <c r="T79" s="281"/>
      <c r="U79" s="281"/>
      <c r="V79" s="281"/>
      <c r="W79" s="281"/>
      <c r="X79" s="18"/>
    </row>
    <row r="80" spans="2:24" s="94" customFormat="1" ht="18" customHeight="1">
      <c r="B80" s="95"/>
      <c r="C80" s="96"/>
      <c r="D80" s="96"/>
      <c r="E80" s="183">
        <v>3</v>
      </c>
      <c r="F80" s="196" t="s">
        <v>106</v>
      </c>
      <c r="G80" s="183">
        <v>77</v>
      </c>
      <c r="H80" s="183">
        <v>75</v>
      </c>
      <c r="I80" s="9">
        <f t="shared" si="13"/>
        <v>0.97402597402597402</v>
      </c>
      <c r="J80" s="223">
        <v>1</v>
      </c>
      <c r="K80" s="223">
        <v>0</v>
      </c>
      <c r="L80" s="104">
        <f t="shared" si="10"/>
        <v>74</v>
      </c>
      <c r="M80" s="97">
        <f t="shared" si="11"/>
        <v>1</v>
      </c>
      <c r="N80" s="10">
        <f t="shared" si="12"/>
        <v>1.2987012987012988E-2</v>
      </c>
      <c r="O80" s="18"/>
      <c r="P80" s="281"/>
      <c r="Q80" s="281"/>
      <c r="R80" s="281"/>
      <c r="S80" s="281"/>
      <c r="T80" s="281"/>
      <c r="U80" s="281"/>
      <c r="V80" s="281"/>
      <c r="W80" s="281"/>
      <c r="X80" s="18"/>
    </row>
    <row r="81" spans="2:30" s="94" customFormat="1" ht="18" customHeight="1">
      <c r="B81" s="95"/>
      <c r="C81" s="96"/>
      <c r="D81" s="96"/>
      <c r="E81" s="183">
        <v>4</v>
      </c>
      <c r="F81" s="196" t="s">
        <v>107</v>
      </c>
      <c r="G81" s="183">
        <v>24</v>
      </c>
      <c r="H81" s="183">
        <v>23</v>
      </c>
      <c r="I81" s="9">
        <f t="shared" si="13"/>
        <v>0.95833333333333337</v>
      </c>
      <c r="J81" s="223">
        <v>0</v>
      </c>
      <c r="K81" s="223">
        <v>0</v>
      </c>
      <c r="L81" s="104">
        <f t="shared" si="10"/>
        <v>23</v>
      </c>
      <c r="M81" s="97">
        <f t="shared" si="11"/>
        <v>0</v>
      </c>
      <c r="N81" s="10">
        <f t="shared" si="12"/>
        <v>0</v>
      </c>
      <c r="O81" s="18"/>
      <c r="P81" s="281"/>
      <c r="Q81" s="281"/>
      <c r="R81" s="281"/>
      <c r="S81" s="281"/>
      <c r="T81" s="281"/>
      <c r="U81" s="281"/>
      <c r="V81" s="281"/>
      <c r="W81" s="281"/>
      <c r="X81" s="18"/>
    </row>
    <row r="82" spans="2:30" s="94" customFormat="1" ht="18" customHeight="1">
      <c r="B82" s="95"/>
      <c r="C82" s="96"/>
      <c r="D82" s="96"/>
      <c r="E82" s="183">
        <v>5</v>
      </c>
      <c r="F82" s="196" t="s">
        <v>103</v>
      </c>
      <c r="G82" s="183">
        <v>85</v>
      </c>
      <c r="H82" s="183">
        <v>82</v>
      </c>
      <c r="I82" s="9">
        <f t="shared" si="13"/>
        <v>0.96470588235294119</v>
      </c>
      <c r="J82" s="223">
        <v>1</v>
      </c>
      <c r="K82" s="223">
        <v>0</v>
      </c>
      <c r="L82" s="104">
        <f t="shared" si="10"/>
        <v>81</v>
      </c>
      <c r="M82" s="97">
        <f t="shared" si="11"/>
        <v>1</v>
      </c>
      <c r="N82" s="10">
        <f t="shared" si="12"/>
        <v>1.1764705882352941E-2</v>
      </c>
      <c r="O82" s="18"/>
      <c r="P82" s="281"/>
      <c r="Q82" s="281"/>
      <c r="R82" s="281"/>
      <c r="S82" s="281"/>
      <c r="T82" s="281"/>
      <c r="U82" s="281"/>
      <c r="V82" s="281"/>
      <c r="W82" s="281"/>
      <c r="X82" s="18"/>
    </row>
    <row r="83" spans="2:30" s="94" customFormat="1" ht="18" customHeight="1">
      <c r="B83" s="95"/>
      <c r="C83" s="96"/>
      <c r="D83" s="96"/>
      <c r="E83" s="183">
        <v>6</v>
      </c>
      <c r="F83" s="196" t="s">
        <v>108</v>
      </c>
      <c r="G83" s="183">
        <v>42</v>
      </c>
      <c r="H83" s="183">
        <v>40</v>
      </c>
      <c r="I83" s="9">
        <f t="shared" si="13"/>
        <v>0.95238095238095233</v>
      </c>
      <c r="J83" s="223">
        <v>0</v>
      </c>
      <c r="K83" s="223">
        <v>0</v>
      </c>
      <c r="L83" s="104">
        <f t="shared" si="10"/>
        <v>40</v>
      </c>
      <c r="M83" s="97">
        <f t="shared" si="11"/>
        <v>0</v>
      </c>
      <c r="N83" s="10">
        <f t="shared" si="12"/>
        <v>0</v>
      </c>
      <c r="O83" s="18"/>
      <c r="P83" s="281"/>
      <c r="Q83" s="281"/>
      <c r="R83" s="281"/>
      <c r="S83" s="281"/>
      <c r="T83" s="281"/>
      <c r="U83" s="281"/>
      <c r="V83" s="281"/>
      <c r="W83" s="281"/>
      <c r="X83" s="18"/>
    </row>
    <row r="84" spans="2:30" s="94" customFormat="1" ht="18" customHeight="1">
      <c r="B84" s="95"/>
      <c r="C84" s="96"/>
      <c r="D84" s="96"/>
      <c r="E84" s="183">
        <v>7</v>
      </c>
      <c r="F84" s="196" t="s">
        <v>109</v>
      </c>
      <c r="G84" s="183">
        <v>60</v>
      </c>
      <c r="H84" s="183">
        <v>56</v>
      </c>
      <c r="I84" s="9">
        <f t="shared" si="13"/>
        <v>0.93333333333333335</v>
      </c>
      <c r="J84" s="223">
        <v>0</v>
      </c>
      <c r="K84" s="223">
        <v>0</v>
      </c>
      <c r="L84" s="104">
        <f t="shared" si="10"/>
        <v>56</v>
      </c>
      <c r="M84" s="97">
        <f t="shared" si="11"/>
        <v>0</v>
      </c>
      <c r="N84" s="10">
        <f t="shared" si="12"/>
        <v>0</v>
      </c>
      <c r="O84" s="18"/>
      <c r="P84" s="281"/>
      <c r="Q84" s="281"/>
      <c r="R84" s="281"/>
      <c r="S84" s="281"/>
      <c r="T84" s="281"/>
      <c r="U84" s="281"/>
      <c r="V84" s="281"/>
      <c r="W84" s="281"/>
      <c r="X84" s="18"/>
    </row>
    <row r="85" spans="2:30" s="94" customFormat="1" ht="18" customHeight="1">
      <c r="B85" s="95"/>
      <c r="C85" s="96"/>
      <c r="D85" s="96"/>
      <c r="E85" s="183">
        <v>8</v>
      </c>
      <c r="F85" s="196" t="s">
        <v>110</v>
      </c>
      <c r="G85" s="183">
        <v>88</v>
      </c>
      <c r="H85" s="183">
        <v>84</v>
      </c>
      <c r="I85" s="9">
        <f t="shared" si="13"/>
        <v>0.95454545454545459</v>
      </c>
      <c r="J85" s="223">
        <v>0</v>
      </c>
      <c r="K85" s="223">
        <v>0</v>
      </c>
      <c r="L85" s="104">
        <f t="shared" si="10"/>
        <v>84</v>
      </c>
      <c r="M85" s="97">
        <f t="shared" si="11"/>
        <v>0</v>
      </c>
      <c r="N85" s="10">
        <f t="shared" si="12"/>
        <v>0</v>
      </c>
      <c r="O85" s="18"/>
      <c r="P85" s="281"/>
      <c r="Q85" s="281"/>
      <c r="R85" s="281"/>
      <c r="S85" s="281"/>
      <c r="T85" s="281"/>
      <c r="U85" s="281"/>
      <c r="V85" s="281"/>
      <c r="W85" s="281"/>
      <c r="X85" s="18"/>
    </row>
    <row r="86" spans="2:30" s="94" customFormat="1" ht="18" customHeight="1">
      <c r="B86" s="95"/>
      <c r="C86" s="96"/>
      <c r="D86" s="96"/>
      <c r="E86" s="183">
        <v>9</v>
      </c>
      <c r="F86" s="196" t="s">
        <v>111</v>
      </c>
      <c r="G86" s="183">
        <v>80</v>
      </c>
      <c r="H86" s="183">
        <v>79</v>
      </c>
      <c r="I86" s="9">
        <f t="shared" si="13"/>
        <v>0.98750000000000004</v>
      </c>
      <c r="J86" s="223">
        <v>0</v>
      </c>
      <c r="K86" s="223">
        <v>0</v>
      </c>
      <c r="L86" s="104">
        <f t="shared" si="10"/>
        <v>79</v>
      </c>
      <c r="M86" s="97">
        <f t="shared" si="11"/>
        <v>0</v>
      </c>
      <c r="N86" s="10">
        <f t="shared" si="12"/>
        <v>0</v>
      </c>
      <c r="O86" s="18"/>
      <c r="P86" s="281"/>
      <c r="Q86" s="281"/>
      <c r="R86" s="281"/>
      <c r="S86" s="281"/>
      <c r="T86" s="281"/>
      <c r="U86" s="281"/>
      <c r="V86" s="281"/>
      <c r="W86" s="281"/>
      <c r="X86" s="18"/>
    </row>
    <row r="87" spans="2:30" s="94" customFormat="1" ht="18" customHeight="1">
      <c r="B87" s="95"/>
      <c r="C87" s="96"/>
      <c r="D87" s="96"/>
      <c r="E87" s="187">
        <v>10</v>
      </c>
      <c r="F87" s="198" t="s">
        <v>112</v>
      </c>
      <c r="G87" s="187">
        <v>58</v>
      </c>
      <c r="H87" s="187">
        <v>56</v>
      </c>
      <c r="I87" s="11">
        <f t="shared" si="13"/>
        <v>0.96551724137931039</v>
      </c>
      <c r="J87" s="224">
        <v>0</v>
      </c>
      <c r="K87" s="224">
        <v>0</v>
      </c>
      <c r="L87" s="125">
        <f t="shared" si="10"/>
        <v>56</v>
      </c>
      <c r="M87" s="100">
        <f t="shared" si="11"/>
        <v>0</v>
      </c>
      <c r="N87" s="12">
        <f t="shared" si="12"/>
        <v>0</v>
      </c>
      <c r="O87" s="18"/>
      <c r="P87" s="281"/>
      <c r="Q87" s="281"/>
      <c r="R87" s="281"/>
      <c r="S87" s="281"/>
      <c r="T87" s="281"/>
      <c r="U87" s="281"/>
      <c r="V87" s="281"/>
      <c r="W87" s="281"/>
      <c r="X87" s="18"/>
    </row>
    <row r="88" spans="2:30" s="94" customFormat="1" ht="18" customHeight="1">
      <c r="B88" s="101"/>
      <c r="C88" s="102"/>
      <c r="D88" s="102"/>
      <c r="E88" s="161" t="s">
        <v>11</v>
      </c>
      <c r="F88" s="161"/>
      <c r="G88" s="146">
        <f>SUM(G78:G87)</f>
        <v>661</v>
      </c>
      <c r="H88" s="146">
        <f>SUM(H78:H87)</f>
        <v>638</v>
      </c>
      <c r="I88" s="147">
        <f t="shared" si="13"/>
        <v>0.96520423600605143</v>
      </c>
      <c r="J88" s="146">
        <f t="shared" ref="J88:K88" si="14">SUM(J78:J87)</f>
        <v>2</v>
      </c>
      <c r="K88" s="146">
        <f t="shared" si="14"/>
        <v>0</v>
      </c>
      <c r="L88" s="162">
        <f t="shared" si="10"/>
        <v>636</v>
      </c>
      <c r="M88" s="146">
        <f t="shared" si="11"/>
        <v>2</v>
      </c>
      <c r="N88" s="148">
        <f t="shared" si="12"/>
        <v>3.0257186081694403E-3</v>
      </c>
      <c r="O88" s="270"/>
      <c r="P88" s="282">
        <f>G88</f>
        <v>661</v>
      </c>
      <c r="Q88" s="282">
        <f>H88</f>
        <v>638</v>
      </c>
      <c r="R88" s="282"/>
      <c r="S88" s="282"/>
      <c r="T88" s="282"/>
      <c r="U88" s="282"/>
      <c r="V88" s="282"/>
      <c r="W88" s="282"/>
      <c r="X88" s="270"/>
      <c r="Z88" s="119">
        <v>1</v>
      </c>
      <c r="AA88" s="98" t="s">
        <v>113</v>
      </c>
      <c r="AB88" s="99">
        <v>38</v>
      </c>
      <c r="AC88" s="120">
        <v>38</v>
      </c>
    </row>
    <row r="89" spans="2:30" s="94" customFormat="1" ht="18" customHeight="1">
      <c r="B89" s="95">
        <v>6</v>
      </c>
      <c r="C89" s="96" t="s">
        <v>114</v>
      </c>
      <c r="D89" s="96" t="s">
        <v>115</v>
      </c>
      <c r="E89" s="225">
        <v>1</v>
      </c>
      <c r="F89" s="226" t="s">
        <v>116</v>
      </c>
      <c r="G89" s="227">
        <v>45</v>
      </c>
      <c r="H89" s="228">
        <v>44</v>
      </c>
      <c r="I89" s="15">
        <f t="shared" si="13"/>
        <v>0.97777777777777775</v>
      </c>
      <c r="J89" s="229">
        <v>0</v>
      </c>
      <c r="K89" s="229">
        <v>0</v>
      </c>
      <c r="L89" s="108">
        <f t="shared" si="10"/>
        <v>44</v>
      </c>
      <c r="M89" s="108">
        <f t="shared" si="11"/>
        <v>0</v>
      </c>
      <c r="N89" s="16">
        <f t="shared" si="12"/>
        <v>0</v>
      </c>
      <c r="O89" s="18"/>
      <c r="P89" s="281"/>
      <c r="Q89" s="281"/>
      <c r="R89" s="281"/>
      <c r="S89" s="281"/>
      <c r="T89" s="281"/>
      <c r="U89" s="281"/>
      <c r="V89" s="281"/>
      <c r="W89" s="281"/>
      <c r="X89" s="18"/>
      <c r="Z89" s="121" t="s">
        <v>116</v>
      </c>
      <c r="AA89" s="122">
        <v>47</v>
      </c>
      <c r="AB89" s="123">
        <v>40</v>
      </c>
    </row>
    <row r="90" spans="2:30" s="94" customFormat="1" ht="18" customHeight="1">
      <c r="B90" s="95"/>
      <c r="C90" s="96"/>
      <c r="D90" s="96"/>
      <c r="E90" s="230">
        <v>2</v>
      </c>
      <c r="F90" s="231" t="s">
        <v>117</v>
      </c>
      <c r="G90" s="232">
        <v>43</v>
      </c>
      <c r="H90" s="233">
        <v>40</v>
      </c>
      <c r="I90" s="9">
        <f t="shared" si="13"/>
        <v>0.93023255813953487</v>
      </c>
      <c r="J90" s="234">
        <v>0</v>
      </c>
      <c r="K90" s="234">
        <v>0</v>
      </c>
      <c r="L90" s="97">
        <f t="shared" si="10"/>
        <v>40</v>
      </c>
      <c r="M90" s="97">
        <f t="shared" si="11"/>
        <v>0</v>
      </c>
      <c r="N90" s="10">
        <f t="shared" si="12"/>
        <v>0</v>
      </c>
      <c r="O90" s="18"/>
      <c r="P90" s="281"/>
      <c r="Q90" s="281"/>
      <c r="R90" s="281"/>
      <c r="S90" s="281"/>
      <c r="T90" s="281"/>
      <c r="U90" s="281"/>
      <c r="V90" s="281"/>
      <c r="W90" s="281"/>
      <c r="X90" s="18"/>
      <c r="Z90" s="121" t="s">
        <v>117</v>
      </c>
      <c r="AA90" s="122">
        <v>43</v>
      </c>
      <c r="AB90" s="123">
        <v>31</v>
      </c>
    </row>
    <row r="91" spans="2:30" s="94" customFormat="1" ht="18" customHeight="1">
      <c r="B91" s="95"/>
      <c r="C91" s="96"/>
      <c r="D91" s="96"/>
      <c r="E91" s="230">
        <v>3</v>
      </c>
      <c r="F91" s="231" t="s">
        <v>118</v>
      </c>
      <c r="G91" s="232">
        <v>65</v>
      </c>
      <c r="H91" s="233">
        <v>53</v>
      </c>
      <c r="I91" s="9">
        <f t="shared" si="13"/>
        <v>0.81538461538461537</v>
      </c>
      <c r="J91" s="234">
        <v>0</v>
      </c>
      <c r="K91" s="234">
        <v>0</v>
      </c>
      <c r="L91" s="97">
        <f t="shared" si="10"/>
        <v>53</v>
      </c>
      <c r="M91" s="97">
        <f t="shared" si="11"/>
        <v>0</v>
      </c>
      <c r="N91" s="10">
        <f t="shared" si="12"/>
        <v>0</v>
      </c>
      <c r="O91" s="18"/>
      <c r="P91" s="281"/>
      <c r="Q91" s="281"/>
      <c r="R91" s="281"/>
      <c r="S91" s="281"/>
      <c r="T91" s="281"/>
      <c r="U91" s="281"/>
      <c r="V91" s="281"/>
      <c r="W91" s="281"/>
      <c r="X91" s="18"/>
      <c r="Z91" s="121" t="s">
        <v>118</v>
      </c>
      <c r="AA91" s="122">
        <v>64</v>
      </c>
      <c r="AB91" s="123">
        <v>44</v>
      </c>
    </row>
    <row r="92" spans="2:30" s="94" customFormat="1" ht="18" customHeight="1">
      <c r="B92" s="95"/>
      <c r="C92" s="96"/>
      <c r="D92" s="96"/>
      <c r="E92" s="230">
        <v>4</v>
      </c>
      <c r="F92" s="231" t="s">
        <v>119</v>
      </c>
      <c r="G92" s="232">
        <v>51</v>
      </c>
      <c r="H92" s="233">
        <v>42</v>
      </c>
      <c r="I92" s="9">
        <f t="shared" si="13"/>
        <v>0.82352941176470584</v>
      </c>
      <c r="J92" s="234">
        <v>0</v>
      </c>
      <c r="K92" s="234">
        <v>1</v>
      </c>
      <c r="L92" s="97">
        <f t="shared" si="10"/>
        <v>41</v>
      </c>
      <c r="M92" s="97">
        <f t="shared" si="11"/>
        <v>1</v>
      </c>
      <c r="N92" s="10">
        <f t="shared" si="12"/>
        <v>1.9607843137254902E-2</v>
      </c>
      <c r="O92" s="18"/>
      <c r="P92" s="281"/>
      <c r="Q92" s="281"/>
      <c r="R92" s="281"/>
      <c r="S92" s="281"/>
      <c r="T92" s="281"/>
      <c r="U92" s="281"/>
      <c r="V92" s="281"/>
      <c r="W92" s="281"/>
      <c r="X92" s="18"/>
      <c r="Z92" s="121" t="s">
        <v>119</v>
      </c>
      <c r="AA92" s="122">
        <v>51</v>
      </c>
      <c r="AB92" s="123">
        <v>41</v>
      </c>
    </row>
    <row r="93" spans="2:30" s="94" customFormat="1" ht="18" customHeight="1">
      <c r="B93" s="95"/>
      <c r="C93" s="96"/>
      <c r="D93" s="96"/>
      <c r="E93" s="230">
        <v>5</v>
      </c>
      <c r="F93" s="231" t="s">
        <v>120</v>
      </c>
      <c r="G93" s="232">
        <v>46</v>
      </c>
      <c r="H93" s="233">
        <v>39</v>
      </c>
      <c r="I93" s="9">
        <f t="shared" si="13"/>
        <v>0.84782608695652173</v>
      </c>
      <c r="J93" s="234">
        <v>0</v>
      </c>
      <c r="K93" s="234">
        <v>0</v>
      </c>
      <c r="L93" s="97">
        <f t="shared" si="10"/>
        <v>39</v>
      </c>
      <c r="M93" s="97">
        <f t="shared" si="11"/>
        <v>0</v>
      </c>
      <c r="N93" s="10">
        <f t="shared" si="12"/>
        <v>0</v>
      </c>
      <c r="O93" s="18"/>
      <c r="P93" s="281"/>
      <c r="Q93" s="281"/>
      <c r="R93" s="281"/>
      <c r="S93" s="281"/>
      <c r="T93" s="281"/>
      <c r="U93" s="281"/>
      <c r="V93" s="281"/>
      <c r="W93" s="281"/>
      <c r="X93" s="18"/>
      <c r="Z93" s="121" t="s">
        <v>120</v>
      </c>
      <c r="AA93" s="122">
        <v>45</v>
      </c>
      <c r="AB93" s="123">
        <v>39</v>
      </c>
    </row>
    <row r="94" spans="2:30" s="94" customFormat="1" ht="18" customHeight="1">
      <c r="B94" s="95"/>
      <c r="C94" s="96"/>
      <c r="D94" s="96"/>
      <c r="E94" s="230">
        <v>6</v>
      </c>
      <c r="F94" s="231" t="s">
        <v>121</v>
      </c>
      <c r="G94" s="232">
        <v>58</v>
      </c>
      <c r="H94" s="233">
        <v>51</v>
      </c>
      <c r="I94" s="9">
        <f t="shared" si="13"/>
        <v>0.87931034482758619</v>
      </c>
      <c r="J94" s="234">
        <v>0</v>
      </c>
      <c r="K94" s="234">
        <v>2</v>
      </c>
      <c r="L94" s="97">
        <f t="shared" si="10"/>
        <v>49</v>
      </c>
      <c r="M94" s="97">
        <f t="shared" si="11"/>
        <v>2</v>
      </c>
      <c r="N94" s="10">
        <f t="shared" si="12"/>
        <v>3.4482758620689655E-2</v>
      </c>
      <c r="O94" s="18"/>
      <c r="P94" s="281"/>
      <c r="Q94" s="281"/>
      <c r="R94" s="281"/>
      <c r="S94" s="281"/>
      <c r="T94" s="281"/>
      <c r="U94" s="281"/>
      <c r="V94" s="281"/>
      <c r="W94" s="281"/>
      <c r="X94" s="18"/>
      <c r="Z94" s="121" t="s">
        <v>121</v>
      </c>
      <c r="AA94" s="122">
        <v>58</v>
      </c>
      <c r="AB94" s="123">
        <v>48</v>
      </c>
    </row>
    <row r="95" spans="2:30" s="94" customFormat="1" ht="18" customHeight="1">
      <c r="B95" s="95"/>
      <c r="C95" s="96"/>
      <c r="D95" s="96"/>
      <c r="E95" s="235">
        <v>7</v>
      </c>
      <c r="F95" s="236" t="s">
        <v>122</v>
      </c>
      <c r="G95" s="237">
        <v>46</v>
      </c>
      <c r="H95" s="238">
        <v>41</v>
      </c>
      <c r="I95" s="11">
        <f t="shared" si="13"/>
        <v>0.89130434782608692</v>
      </c>
      <c r="J95" s="239">
        <v>0</v>
      </c>
      <c r="K95" s="239">
        <v>0</v>
      </c>
      <c r="L95" s="100">
        <f t="shared" si="10"/>
        <v>41</v>
      </c>
      <c r="M95" s="100">
        <f t="shared" si="11"/>
        <v>0</v>
      </c>
      <c r="N95" s="12">
        <f t="shared" si="12"/>
        <v>0</v>
      </c>
      <c r="O95" s="18"/>
      <c r="P95" s="281"/>
      <c r="Q95" s="281"/>
      <c r="R95" s="281"/>
      <c r="S95" s="281"/>
      <c r="T95" s="281"/>
      <c r="U95" s="281"/>
      <c r="V95" s="281"/>
      <c r="W95" s="281"/>
      <c r="X95" s="18"/>
      <c r="Z95" s="121" t="s">
        <v>122</v>
      </c>
      <c r="AA95" s="122">
        <v>46</v>
      </c>
      <c r="AB95" s="123">
        <v>41</v>
      </c>
    </row>
    <row r="96" spans="2:30" s="94" customFormat="1" ht="18" customHeight="1">
      <c r="B96" s="95"/>
      <c r="C96" s="111"/>
      <c r="D96" s="102"/>
      <c r="E96" s="124"/>
      <c r="F96" s="124"/>
      <c r="G96" s="158">
        <f>SUM(G89:G95)</f>
        <v>354</v>
      </c>
      <c r="H96" s="158">
        <f>SUM(H89:H95)</f>
        <v>310</v>
      </c>
      <c r="I96" s="159">
        <f t="shared" si="13"/>
        <v>0.87570621468926557</v>
      </c>
      <c r="J96" s="158">
        <f t="shared" ref="J96:K96" si="15">SUM(J89:J95)</f>
        <v>0</v>
      </c>
      <c r="K96" s="158">
        <f t="shared" si="15"/>
        <v>3</v>
      </c>
      <c r="L96" s="158">
        <f t="shared" si="10"/>
        <v>307</v>
      </c>
      <c r="M96" s="158">
        <f t="shared" si="11"/>
        <v>3</v>
      </c>
      <c r="N96" s="160">
        <f t="shared" si="12"/>
        <v>8.4745762711864406E-3</v>
      </c>
      <c r="O96" s="273"/>
      <c r="P96" s="285"/>
      <c r="Q96" s="285"/>
      <c r="R96" s="285"/>
      <c r="S96" s="285"/>
      <c r="T96" s="285"/>
      <c r="U96" s="285"/>
      <c r="V96" s="285"/>
      <c r="W96" s="285"/>
      <c r="X96" s="273"/>
      <c r="Z96" s="103">
        <v>289</v>
      </c>
      <c r="AA96" s="94">
        <f>SUM(AA89:AA95)</f>
        <v>354</v>
      </c>
      <c r="AB96" s="94">
        <f>SUM(AB89:AB95)</f>
        <v>284</v>
      </c>
      <c r="AD96" s="94">
        <f>Z96-AA96</f>
        <v>-65</v>
      </c>
    </row>
    <row r="97" spans="2:32" s="94" customFormat="1" ht="17" customHeight="1">
      <c r="B97" s="95"/>
      <c r="C97" s="96"/>
      <c r="D97" s="96" t="s">
        <v>114</v>
      </c>
      <c r="E97" s="179">
        <v>1</v>
      </c>
      <c r="F97" s="194" t="s">
        <v>123</v>
      </c>
      <c r="G97" s="240">
        <v>170</v>
      </c>
      <c r="H97" s="240">
        <v>160</v>
      </c>
      <c r="I97" s="15">
        <f t="shared" si="13"/>
        <v>0.94117647058823528</v>
      </c>
      <c r="J97" s="182">
        <v>0</v>
      </c>
      <c r="K97" s="182">
        <v>0</v>
      </c>
      <c r="L97" s="117">
        <f t="shared" si="10"/>
        <v>160</v>
      </c>
      <c r="M97" s="108">
        <f t="shared" si="11"/>
        <v>0</v>
      </c>
      <c r="N97" s="16">
        <f t="shared" si="12"/>
        <v>0</v>
      </c>
      <c r="O97" s="18"/>
      <c r="P97" s="281"/>
      <c r="Q97" s="281"/>
      <c r="R97" s="281"/>
      <c r="S97" s="281"/>
      <c r="T97" s="281"/>
      <c r="U97" s="281"/>
      <c r="V97" s="281"/>
      <c r="W97" s="281"/>
      <c r="X97" s="18"/>
      <c r="AF97" s="98" t="s">
        <v>123</v>
      </c>
    </row>
    <row r="98" spans="2:32" s="94" customFormat="1" ht="17" customHeight="1">
      <c r="B98" s="95"/>
      <c r="C98" s="96"/>
      <c r="D98" s="96"/>
      <c r="E98" s="183">
        <v>2</v>
      </c>
      <c r="F98" s="196" t="s">
        <v>124</v>
      </c>
      <c r="G98" s="241">
        <v>217</v>
      </c>
      <c r="H98" s="241">
        <v>214</v>
      </c>
      <c r="I98" s="9">
        <f t="shared" si="13"/>
        <v>0.98617511520737322</v>
      </c>
      <c r="J98" s="186">
        <v>0</v>
      </c>
      <c r="K98" s="186">
        <v>0</v>
      </c>
      <c r="L98" s="104">
        <f t="shared" si="10"/>
        <v>214</v>
      </c>
      <c r="M98" s="97">
        <f t="shared" si="11"/>
        <v>0</v>
      </c>
      <c r="N98" s="10">
        <f t="shared" si="12"/>
        <v>0</v>
      </c>
      <c r="O98" s="18"/>
      <c r="P98" s="281"/>
      <c r="Q98" s="281"/>
      <c r="R98" s="281"/>
      <c r="S98" s="281"/>
      <c r="T98" s="281"/>
      <c r="U98" s="281"/>
      <c r="V98" s="281"/>
      <c r="W98" s="281"/>
      <c r="X98" s="18"/>
      <c r="AF98" s="98" t="s">
        <v>124</v>
      </c>
    </row>
    <row r="99" spans="2:32" s="94" customFormat="1" ht="17" customHeight="1">
      <c r="B99" s="95"/>
      <c r="C99" s="96"/>
      <c r="D99" s="96"/>
      <c r="E99" s="183">
        <v>3</v>
      </c>
      <c r="F99" s="196" t="s">
        <v>125</v>
      </c>
      <c r="G99" s="241">
        <v>117</v>
      </c>
      <c r="H99" s="241">
        <v>115</v>
      </c>
      <c r="I99" s="9">
        <f t="shared" si="13"/>
        <v>0.98290598290598286</v>
      </c>
      <c r="J99" s="186">
        <v>0</v>
      </c>
      <c r="K99" s="186">
        <v>0</v>
      </c>
      <c r="L99" s="104">
        <f t="shared" si="10"/>
        <v>115</v>
      </c>
      <c r="M99" s="97">
        <f t="shared" si="11"/>
        <v>0</v>
      </c>
      <c r="N99" s="10">
        <f t="shared" si="12"/>
        <v>0</v>
      </c>
      <c r="O99" s="18"/>
      <c r="P99" s="281"/>
      <c r="Q99" s="281"/>
      <c r="R99" s="281"/>
      <c r="S99" s="281"/>
      <c r="T99" s="281"/>
      <c r="U99" s="281"/>
      <c r="V99" s="281"/>
      <c r="W99" s="281"/>
      <c r="X99" s="18"/>
      <c r="AF99" s="98" t="s">
        <v>125</v>
      </c>
    </row>
    <row r="100" spans="2:32" s="94" customFormat="1" ht="17" customHeight="1">
      <c r="B100" s="95"/>
      <c r="C100" s="96"/>
      <c r="D100" s="96"/>
      <c r="E100" s="183">
        <v>4</v>
      </c>
      <c r="F100" s="196" t="s">
        <v>126</v>
      </c>
      <c r="G100" s="241">
        <v>46</v>
      </c>
      <c r="H100" s="241">
        <v>46</v>
      </c>
      <c r="I100" s="9">
        <f t="shared" si="13"/>
        <v>1</v>
      </c>
      <c r="J100" s="186">
        <v>0</v>
      </c>
      <c r="K100" s="186">
        <v>0</v>
      </c>
      <c r="L100" s="104">
        <f t="shared" si="10"/>
        <v>46</v>
      </c>
      <c r="M100" s="97">
        <f t="shared" si="11"/>
        <v>0</v>
      </c>
      <c r="N100" s="10">
        <f t="shared" si="12"/>
        <v>0</v>
      </c>
      <c r="O100" s="18"/>
      <c r="P100" s="281"/>
      <c r="Q100" s="281"/>
      <c r="R100" s="281"/>
      <c r="S100" s="281"/>
      <c r="T100" s="281"/>
      <c r="U100" s="281"/>
      <c r="V100" s="281"/>
      <c r="W100" s="281"/>
      <c r="X100" s="18"/>
      <c r="AF100" s="98" t="s">
        <v>126</v>
      </c>
    </row>
    <row r="101" spans="2:32" s="94" customFormat="1" ht="17" customHeight="1">
      <c r="B101" s="95"/>
      <c r="C101" s="96"/>
      <c r="D101" s="96"/>
      <c r="E101" s="183">
        <v>5</v>
      </c>
      <c r="F101" s="196" t="s">
        <v>127</v>
      </c>
      <c r="G101" s="241">
        <v>49</v>
      </c>
      <c r="H101" s="241">
        <v>48</v>
      </c>
      <c r="I101" s="9">
        <f t="shared" si="13"/>
        <v>0.97959183673469385</v>
      </c>
      <c r="J101" s="186">
        <v>0</v>
      </c>
      <c r="K101" s="186">
        <v>0</v>
      </c>
      <c r="L101" s="104">
        <f t="shared" si="10"/>
        <v>48</v>
      </c>
      <c r="M101" s="97">
        <f t="shared" si="11"/>
        <v>0</v>
      </c>
      <c r="N101" s="10">
        <f t="shared" si="12"/>
        <v>0</v>
      </c>
      <c r="O101" s="18"/>
      <c r="P101" s="281"/>
      <c r="Q101" s="281"/>
      <c r="R101" s="281"/>
      <c r="S101" s="281"/>
      <c r="T101" s="281"/>
      <c r="U101" s="281"/>
      <c r="V101" s="281"/>
      <c r="W101" s="281"/>
      <c r="X101" s="18"/>
      <c r="AF101" s="98" t="s">
        <v>127</v>
      </c>
    </row>
    <row r="102" spans="2:32" s="94" customFormat="1" ht="17" customHeight="1">
      <c r="B102" s="95"/>
      <c r="C102" s="96"/>
      <c r="D102" s="96"/>
      <c r="E102" s="183">
        <v>6</v>
      </c>
      <c r="F102" s="196" t="s">
        <v>128</v>
      </c>
      <c r="G102" s="241">
        <v>69</v>
      </c>
      <c r="H102" s="241">
        <v>67</v>
      </c>
      <c r="I102" s="9">
        <f t="shared" si="13"/>
        <v>0.97101449275362317</v>
      </c>
      <c r="J102" s="186">
        <v>0</v>
      </c>
      <c r="K102" s="186">
        <v>0</v>
      </c>
      <c r="L102" s="104">
        <f t="shared" si="10"/>
        <v>67</v>
      </c>
      <c r="M102" s="97">
        <f t="shared" si="11"/>
        <v>0</v>
      </c>
      <c r="N102" s="10">
        <f t="shared" si="12"/>
        <v>0</v>
      </c>
      <c r="O102" s="18"/>
      <c r="P102" s="281"/>
      <c r="Q102" s="281"/>
      <c r="R102" s="281"/>
      <c r="S102" s="281"/>
      <c r="T102" s="281"/>
      <c r="U102" s="281"/>
      <c r="V102" s="281"/>
      <c r="W102" s="281"/>
      <c r="X102" s="18"/>
      <c r="AF102" s="98" t="s">
        <v>128</v>
      </c>
    </row>
    <row r="103" spans="2:32" s="94" customFormat="1" ht="17" customHeight="1">
      <c r="B103" s="95"/>
      <c r="C103" s="96"/>
      <c r="D103" s="96"/>
      <c r="E103" s="183">
        <v>7</v>
      </c>
      <c r="F103" s="196" t="s">
        <v>129</v>
      </c>
      <c r="G103" s="241">
        <v>114</v>
      </c>
      <c r="H103" s="241">
        <v>111</v>
      </c>
      <c r="I103" s="9">
        <f t="shared" si="13"/>
        <v>0.97368421052631582</v>
      </c>
      <c r="J103" s="186">
        <v>0</v>
      </c>
      <c r="K103" s="186">
        <v>0</v>
      </c>
      <c r="L103" s="104">
        <f t="shared" si="10"/>
        <v>111</v>
      </c>
      <c r="M103" s="97">
        <f t="shared" si="11"/>
        <v>0</v>
      </c>
      <c r="N103" s="10">
        <f t="shared" si="12"/>
        <v>0</v>
      </c>
      <c r="O103" s="18"/>
      <c r="P103" s="281"/>
      <c r="Q103" s="281"/>
      <c r="R103" s="281"/>
      <c r="S103" s="281"/>
      <c r="T103" s="281"/>
      <c r="U103" s="281"/>
      <c r="V103" s="281"/>
      <c r="W103" s="281"/>
      <c r="X103" s="18"/>
      <c r="AF103" s="98" t="s">
        <v>129</v>
      </c>
    </row>
    <row r="104" spans="2:32" s="94" customFormat="1" ht="17" customHeight="1">
      <c r="B104" s="95"/>
      <c r="C104" s="96"/>
      <c r="D104" s="96"/>
      <c r="E104" s="183">
        <v>8</v>
      </c>
      <c r="F104" s="196" t="s">
        <v>130</v>
      </c>
      <c r="G104" s="241">
        <v>70</v>
      </c>
      <c r="H104" s="241">
        <v>70</v>
      </c>
      <c r="I104" s="9">
        <f t="shared" si="13"/>
        <v>1</v>
      </c>
      <c r="J104" s="186">
        <v>0</v>
      </c>
      <c r="K104" s="186">
        <v>0</v>
      </c>
      <c r="L104" s="104">
        <f t="shared" si="10"/>
        <v>70</v>
      </c>
      <c r="M104" s="97">
        <f t="shared" si="11"/>
        <v>0</v>
      </c>
      <c r="N104" s="10">
        <f t="shared" si="12"/>
        <v>0</v>
      </c>
      <c r="O104" s="18"/>
      <c r="P104" s="281"/>
      <c r="Q104" s="281"/>
      <c r="R104" s="281"/>
      <c r="S104" s="281"/>
      <c r="T104" s="281"/>
      <c r="U104" s="281"/>
      <c r="V104" s="281"/>
      <c r="W104" s="281"/>
      <c r="X104" s="18"/>
      <c r="AF104" s="98" t="s">
        <v>130</v>
      </c>
    </row>
    <row r="105" spans="2:32" s="94" customFormat="1" ht="17" customHeight="1">
      <c r="B105" s="95"/>
      <c r="C105" s="96"/>
      <c r="D105" s="96"/>
      <c r="E105" s="183">
        <v>9</v>
      </c>
      <c r="F105" s="196" t="s">
        <v>131</v>
      </c>
      <c r="G105" s="241">
        <v>100</v>
      </c>
      <c r="H105" s="241">
        <v>98</v>
      </c>
      <c r="I105" s="9">
        <f t="shared" si="13"/>
        <v>0.98</v>
      </c>
      <c r="J105" s="186">
        <v>0</v>
      </c>
      <c r="K105" s="186">
        <v>0</v>
      </c>
      <c r="L105" s="104">
        <f t="shared" si="10"/>
        <v>98</v>
      </c>
      <c r="M105" s="97">
        <f t="shared" si="11"/>
        <v>0</v>
      </c>
      <c r="N105" s="10">
        <f t="shared" si="12"/>
        <v>0</v>
      </c>
      <c r="O105" s="18"/>
      <c r="P105" s="281"/>
      <c r="Q105" s="281"/>
      <c r="R105" s="281"/>
      <c r="S105" s="281"/>
      <c r="T105" s="281"/>
      <c r="U105" s="281"/>
      <c r="V105" s="281"/>
      <c r="W105" s="281"/>
      <c r="X105" s="18"/>
      <c r="AF105" s="98" t="s">
        <v>131</v>
      </c>
    </row>
    <row r="106" spans="2:32" s="94" customFormat="1" ht="17" customHeight="1">
      <c r="B106" s="95"/>
      <c r="C106" s="96"/>
      <c r="D106" s="96"/>
      <c r="E106" s="183">
        <v>10</v>
      </c>
      <c r="F106" s="196" t="s">
        <v>132</v>
      </c>
      <c r="G106" s="241">
        <v>44</v>
      </c>
      <c r="H106" s="241">
        <v>42</v>
      </c>
      <c r="I106" s="9">
        <f t="shared" si="13"/>
        <v>0.95454545454545459</v>
      </c>
      <c r="J106" s="186">
        <v>0</v>
      </c>
      <c r="K106" s="186">
        <v>0</v>
      </c>
      <c r="L106" s="104">
        <f t="shared" si="10"/>
        <v>42</v>
      </c>
      <c r="M106" s="97">
        <f t="shared" si="11"/>
        <v>0</v>
      </c>
      <c r="N106" s="10">
        <f t="shared" si="12"/>
        <v>0</v>
      </c>
      <c r="O106" s="18"/>
      <c r="P106" s="281"/>
      <c r="Q106" s="281"/>
      <c r="R106" s="281"/>
      <c r="S106" s="281"/>
      <c r="T106" s="281"/>
      <c r="U106" s="281"/>
      <c r="V106" s="281"/>
      <c r="W106" s="281"/>
      <c r="X106" s="18"/>
      <c r="AF106" s="98" t="s">
        <v>132</v>
      </c>
    </row>
    <row r="107" spans="2:32" s="94" customFormat="1" ht="17" customHeight="1">
      <c r="B107" s="95"/>
      <c r="C107" s="96"/>
      <c r="D107" s="96"/>
      <c r="E107" s="183">
        <v>11</v>
      </c>
      <c r="F107" s="196" t="s">
        <v>133</v>
      </c>
      <c r="G107" s="241">
        <v>18</v>
      </c>
      <c r="H107" s="241">
        <v>18</v>
      </c>
      <c r="I107" s="9">
        <f t="shared" si="13"/>
        <v>1</v>
      </c>
      <c r="J107" s="186">
        <v>0</v>
      </c>
      <c r="K107" s="186">
        <v>0</v>
      </c>
      <c r="L107" s="104">
        <f t="shared" si="10"/>
        <v>18</v>
      </c>
      <c r="M107" s="97">
        <f t="shared" si="11"/>
        <v>0</v>
      </c>
      <c r="N107" s="10">
        <f t="shared" si="12"/>
        <v>0</v>
      </c>
      <c r="O107" s="18"/>
      <c r="P107" s="281"/>
      <c r="Q107" s="281"/>
      <c r="R107" s="281"/>
      <c r="S107" s="281"/>
      <c r="T107" s="281"/>
      <c r="U107" s="281"/>
      <c r="V107" s="281"/>
      <c r="W107" s="281"/>
      <c r="X107" s="18"/>
      <c r="AF107" s="98" t="s">
        <v>133</v>
      </c>
    </row>
    <row r="108" spans="2:32" s="94" customFormat="1" ht="17" customHeight="1">
      <c r="B108" s="95"/>
      <c r="C108" s="96"/>
      <c r="D108" s="96"/>
      <c r="E108" s="183">
        <v>12</v>
      </c>
      <c r="F108" s="196" t="s">
        <v>134</v>
      </c>
      <c r="G108" s="241">
        <v>36</v>
      </c>
      <c r="H108" s="241">
        <v>36</v>
      </c>
      <c r="I108" s="9">
        <f t="shared" si="13"/>
        <v>1</v>
      </c>
      <c r="J108" s="186">
        <v>0</v>
      </c>
      <c r="K108" s="186">
        <v>0</v>
      </c>
      <c r="L108" s="104">
        <f t="shared" si="10"/>
        <v>36</v>
      </c>
      <c r="M108" s="97">
        <f t="shared" si="11"/>
        <v>0</v>
      </c>
      <c r="N108" s="10">
        <f t="shared" si="12"/>
        <v>0</v>
      </c>
      <c r="O108" s="18"/>
      <c r="P108" s="281"/>
      <c r="Q108" s="281"/>
      <c r="R108" s="281"/>
      <c r="S108" s="281"/>
      <c r="T108" s="281"/>
      <c r="U108" s="281"/>
      <c r="V108" s="281"/>
      <c r="W108" s="281"/>
      <c r="X108" s="18"/>
      <c r="AF108" s="98" t="s">
        <v>134</v>
      </c>
    </row>
    <row r="109" spans="2:32" s="94" customFormat="1" ht="17" customHeight="1">
      <c r="B109" s="95"/>
      <c r="C109" s="96"/>
      <c r="D109" s="96"/>
      <c r="E109" s="183">
        <v>13</v>
      </c>
      <c r="F109" s="196" t="s">
        <v>135</v>
      </c>
      <c r="G109" s="241">
        <v>100</v>
      </c>
      <c r="H109" s="241">
        <v>98</v>
      </c>
      <c r="I109" s="9">
        <f t="shared" si="13"/>
        <v>0.98</v>
      </c>
      <c r="J109" s="186">
        <v>0</v>
      </c>
      <c r="K109" s="186">
        <v>1</v>
      </c>
      <c r="L109" s="104">
        <f t="shared" si="10"/>
        <v>97</v>
      </c>
      <c r="M109" s="97">
        <f t="shared" si="11"/>
        <v>1</v>
      </c>
      <c r="N109" s="10">
        <f t="shared" si="12"/>
        <v>0.01</v>
      </c>
      <c r="O109" s="18"/>
      <c r="P109" s="281"/>
      <c r="Q109" s="281"/>
      <c r="R109" s="281"/>
      <c r="S109" s="281"/>
      <c r="T109" s="281"/>
      <c r="U109" s="281"/>
      <c r="V109" s="281"/>
      <c r="W109" s="281"/>
      <c r="X109" s="18"/>
      <c r="AF109" s="98" t="s">
        <v>135</v>
      </c>
    </row>
    <row r="110" spans="2:32" s="94" customFormat="1" ht="17" customHeight="1">
      <c r="B110" s="95"/>
      <c r="C110" s="96"/>
      <c r="D110" s="96"/>
      <c r="E110" s="183">
        <v>14</v>
      </c>
      <c r="F110" s="196" t="s">
        <v>136</v>
      </c>
      <c r="G110" s="241">
        <v>170</v>
      </c>
      <c r="H110" s="241">
        <v>167</v>
      </c>
      <c r="I110" s="9">
        <f t="shared" si="13"/>
        <v>0.98235294117647054</v>
      </c>
      <c r="J110" s="186">
        <v>0</v>
      </c>
      <c r="K110" s="186">
        <v>0</v>
      </c>
      <c r="L110" s="104">
        <f t="shared" si="10"/>
        <v>167</v>
      </c>
      <c r="M110" s="97">
        <f t="shared" si="11"/>
        <v>0</v>
      </c>
      <c r="N110" s="10">
        <f t="shared" si="12"/>
        <v>0</v>
      </c>
      <c r="O110" s="18"/>
      <c r="P110" s="281"/>
      <c r="Q110" s="281"/>
      <c r="R110" s="281"/>
      <c r="S110" s="281"/>
      <c r="T110" s="281"/>
      <c r="U110" s="281"/>
      <c r="V110" s="281"/>
      <c r="W110" s="281"/>
      <c r="X110" s="18"/>
      <c r="AF110" s="98" t="s">
        <v>136</v>
      </c>
    </row>
    <row r="111" spans="2:32" s="94" customFormat="1" ht="17" customHeight="1">
      <c r="B111" s="95"/>
      <c r="C111" s="96"/>
      <c r="D111" s="96"/>
      <c r="E111" s="183">
        <v>15</v>
      </c>
      <c r="F111" s="196" t="s">
        <v>137</v>
      </c>
      <c r="G111" s="241">
        <v>79</v>
      </c>
      <c r="H111" s="241">
        <v>78</v>
      </c>
      <c r="I111" s="9">
        <f t="shared" si="13"/>
        <v>0.98734177215189878</v>
      </c>
      <c r="J111" s="186">
        <v>0</v>
      </c>
      <c r="K111" s="186">
        <v>0</v>
      </c>
      <c r="L111" s="104">
        <f t="shared" si="10"/>
        <v>78</v>
      </c>
      <c r="M111" s="97">
        <f t="shared" si="11"/>
        <v>0</v>
      </c>
      <c r="N111" s="10">
        <f t="shared" si="12"/>
        <v>0</v>
      </c>
      <c r="O111" s="18"/>
      <c r="P111" s="281"/>
      <c r="Q111" s="281"/>
      <c r="R111" s="281"/>
      <c r="S111" s="281"/>
      <c r="T111" s="281"/>
      <c r="U111" s="281"/>
      <c r="V111" s="281"/>
      <c r="W111" s="281"/>
      <c r="X111" s="18"/>
      <c r="AF111" s="98" t="s">
        <v>137</v>
      </c>
    </row>
    <row r="112" spans="2:32" s="94" customFormat="1" ht="17" customHeight="1">
      <c r="B112" s="95"/>
      <c r="C112" s="96"/>
      <c r="D112" s="96"/>
      <c r="E112" s="183">
        <v>16</v>
      </c>
      <c r="F112" s="196" t="s">
        <v>138</v>
      </c>
      <c r="G112" s="241">
        <v>60</v>
      </c>
      <c r="H112" s="241">
        <v>58</v>
      </c>
      <c r="I112" s="9">
        <f t="shared" si="13"/>
        <v>0.96666666666666667</v>
      </c>
      <c r="J112" s="186">
        <v>0</v>
      </c>
      <c r="K112" s="186">
        <v>1</v>
      </c>
      <c r="L112" s="104">
        <f t="shared" si="10"/>
        <v>57</v>
      </c>
      <c r="M112" s="97">
        <f t="shared" si="11"/>
        <v>1</v>
      </c>
      <c r="N112" s="10">
        <f t="shared" si="12"/>
        <v>1.6666666666666666E-2</v>
      </c>
      <c r="O112" s="18"/>
      <c r="P112" s="281"/>
      <c r="Q112" s="281"/>
      <c r="R112" s="281"/>
      <c r="S112" s="281"/>
      <c r="T112" s="281"/>
      <c r="U112" s="281"/>
      <c r="V112" s="281"/>
      <c r="W112" s="281"/>
      <c r="X112" s="18"/>
      <c r="AF112" s="98" t="s">
        <v>138</v>
      </c>
    </row>
    <row r="113" spans="2:32" s="94" customFormat="1" ht="17" customHeight="1">
      <c r="B113" s="95"/>
      <c r="C113" s="96"/>
      <c r="D113" s="96"/>
      <c r="E113" s="183">
        <v>17</v>
      </c>
      <c r="F113" s="196" t="s">
        <v>139</v>
      </c>
      <c r="G113" s="241">
        <v>35</v>
      </c>
      <c r="H113" s="241">
        <v>33</v>
      </c>
      <c r="I113" s="9">
        <f t="shared" si="13"/>
        <v>0.94285714285714284</v>
      </c>
      <c r="J113" s="186">
        <v>0</v>
      </c>
      <c r="K113" s="186">
        <v>0</v>
      </c>
      <c r="L113" s="104">
        <f t="shared" si="10"/>
        <v>33</v>
      </c>
      <c r="M113" s="97">
        <f t="shared" si="11"/>
        <v>0</v>
      </c>
      <c r="N113" s="10">
        <f t="shared" si="12"/>
        <v>0</v>
      </c>
      <c r="O113" s="18"/>
      <c r="P113" s="281"/>
      <c r="Q113" s="281"/>
      <c r="R113" s="281"/>
      <c r="S113" s="281"/>
      <c r="T113" s="281"/>
      <c r="U113" s="281"/>
      <c r="V113" s="281"/>
      <c r="W113" s="281"/>
      <c r="X113" s="18"/>
      <c r="AF113" s="98" t="s">
        <v>139</v>
      </c>
    </row>
    <row r="114" spans="2:32" s="94" customFormat="1" ht="17" customHeight="1">
      <c r="B114" s="95"/>
      <c r="C114" s="96"/>
      <c r="D114" s="96"/>
      <c r="E114" s="183">
        <v>18</v>
      </c>
      <c r="F114" s="196" t="s">
        <v>140</v>
      </c>
      <c r="G114" s="241">
        <v>120</v>
      </c>
      <c r="H114" s="241">
        <v>115</v>
      </c>
      <c r="I114" s="9">
        <f t="shared" si="13"/>
        <v>0.95833333333333337</v>
      </c>
      <c r="J114" s="186">
        <v>1</v>
      </c>
      <c r="K114" s="186">
        <v>0</v>
      </c>
      <c r="L114" s="104">
        <f t="shared" si="10"/>
        <v>114</v>
      </c>
      <c r="M114" s="97">
        <f t="shared" si="11"/>
        <v>1</v>
      </c>
      <c r="N114" s="10">
        <f t="shared" si="12"/>
        <v>8.3333333333333332E-3</v>
      </c>
      <c r="O114" s="18"/>
      <c r="P114" s="281"/>
      <c r="Q114" s="281"/>
      <c r="R114" s="281"/>
      <c r="S114" s="281"/>
      <c r="T114" s="281"/>
      <c r="U114" s="281"/>
      <c r="V114" s="281"/>
      <c r="W114" s="281"/>
      <c r="X114" s="18"/>
      <c r="AF114" s="98" t="s">
        <v>140</v>
      </c>
    </row>
    <row r="115" spans="2:32" s="94" customFormat="1" ht="17" customHeight="1">
      <c r="B115" s="95"/>
      <c r="C115" s="96"/>
      <c r="D115" s="96"/>
      <c r="E115" s="187">
        <v>19</v>
      </c>
      <c r="F115" s="198" t="s">
        <v>114</v>
      </c>
      <c r="G115" s="242">
        <v>208</v>
      </c>
      <c r="H115" s="242">
        <v>126</v>
      </c>
      <c r="I115" s="11">
        <f t="shared" si="13"/>
        <v>0.60576923076923073</v>
      </c>
      <c r="J115" s="190">
        <v>0</v>
      </c>
      <c r="K115" s="190">
        <v>0</v>
      </c>
      <c r="L115" s="125">
        <f t="shared" si="10"/>
        <v>126</v>
      </c>
      <c r="M115" s="100">
        <f t="shared" si="11"/>
        <v>0</v>
      </c>
      <c r="N115" s="12">
        <f t="shared" si="12"/>
        <v>0</v>
      </c>
      <c r="O115" s="18"/>
      <c r="P115" s="281"/>
      <c r="Q115" s="281"/>
      <c r="R115" s="281"/>
      <c r="S115" s="281"/>
      <c r="T115" s="281"/>
      <c r="U115" s="281"/>
      <c r="V115" s="281"/>
      <c r="W115" s="281"/>
      <c r="X115" s="18"/>
      <c r="AF115" s="98" t="s">
        <v>114</v>
      </c>
    </row>
    <row r="116" spans="2:32" s="94" customFormat="1" ht="18" customHeight="1">
      <c r="B116" s="95"/>
      <c r="C116" s="96"/>
      <c r="D116" s="96"/>
      <c r="E116" s="124"/>
      <c r="F116" s="124"/>
      <c r="G116" s="261">
        <f>SUM(G97:G115)</f>
        <v>1822</v>
      </c>
      <c r="H116" s="261">
        <f>SUM(H97:H115)</f>
        <v>1700</v>
      </c>
      <c r="I116" s="159">
        <f t="shared" si="13"/>
        <v>0.93304061470911082</v>
      </c>
      <c r="J116" s="158">
        <f t="shared" ref="J116:K116" si="16">SUM(J97:J115)</f>
        <v>1</v>
      </c>
      <c r="K116" s="158">
        <f t="shared" si="16"/>
        <v>2</v>
      </c>
      <c r="L116" s="163">
        <f t="shared" si="10"/>
        <v>1697</v>
      </c>
      <c r="M116" s="158">
        <f t="shared" si="11"/>
        <v>3</v>
      </c>
      <c r="N116" s="160">
        <f t="shared" si="12"/>
        <v>1.6465422612513721E-3</v>
      </c>
      <c r="O116" s="273"/>
      <c r="P116" s="285"/>
      <c r="Q116" s="285"/>
      <c r="R116" s="285"/>
      <c r="S116" s="285"/>
      <c r="T116" s="285"/>
      <c r="U116" s="285"/>
      <c r="V116" s="285"/>
      <c r="W116" s="285"/>
      <c r="X116" s="273"/>
    </row>
    <row r="117" spans="2:32" s="94" customFormat="1" ht="18" customHeight="1">
      <c r="B117" s="101"/>
      <c r="C117" s="102"/>
      <c r="D117" s="102"/>
      <c r="E117" s="161" t="s">
        <v>11</v>
      </c>
      <c r="F117" s="161"/>
      <c r="G117" s="146">
        <f>G116+G96</f>
        <v>2176</v>
      </c>
      <c r="H117" s="146">
        <f t="shared" ref="H117:K117" si="17">H116+H96</f>
        <v>2010</v>
      </c>
      <c r="I117" s="147">
        <f t="shared" si="13"/>
        <v>0.92371323529411764</v>
      </c>
      <c r="J117" s="146">
        <f t="shared" si="17"/>
        <v>1</v>
      </c>
      <c r="K117" s="146">
        <f t="shared" si="17"/>
        <v>5</v>
      </c>
      <c r="L117" s="162">
        <f t="shared" si="10"/>
        <v>2004</v>
      </c>
      <c r="M117" s="146">
        <f t="shared" si="11"/>
        <v>6</v>
      </c>
      <c r="N117" s="148">
        <f t="shared" si="12"/>
        <v>2.7573529411764708E-3</v>
      </c>
      <c r="O117" s="270"/>
      <c r="P117" s="282">
        <f>G117</f>
        <v>2176</v>
      </c>
      <c r="Q117" s="282">
        <f>H117</f>
        <v>2010</v>
      </c>
      <c r="R117" s="282"/>
      <c r="S117" s="282"/>
      <c r="T117" s="282"/>
      <c r="U117" s="282"/>
      <c r="V117" s="282"/>
      <c r="W117" s="282"/>
      <c r="X117" s="270"/>
      <c r="Z117" s="103">
        <v>1797</v>
      </c>
    </row>
    <row r="118" spans="2:32" s="94" customFormat="1" ht="17" customHeight="1">
      <c r="B118" s="95">
        <v>7</v>
      </c>
      <c r="C118" s="96" t="s">
        <v>141</v>
      </c>
      <c r="D118" s="96" t="s">
        <v>141</v>
      </c>
      <c r="E118" s="179">
        <v>1</v>
      </c>
      <c r="F118" s="180" t="s">
        <v>142</v>
      </c>
      <c r="G118" s="191">
        <v>14</v>
      </c>
      <c r="H118" s="191">
        <v>14</v>
      </c>
      <c r="I118" s="23">
        <f t="shared" si="13"/>
        <v>1</v>
      </c>
      <c r="J118" s="182">
        <v>0</v>
      </c>
      <c r="K118" s="182">
        <v>0</v>
      </c>
      <c r="L118" s="117">
        <f t="shared" si="10"/>
        <v>14</v>
      </c>
      <c r="M118" s="108">
        <f t="shared" si="11"/>
        <v>0</v>
      </c>
      <c r="N118" s="16">
        <f t="shared" si="12"/>
        <v>0</v>
      </c>
      <c r="O118" s="18"/>
      <c r="P118" s="281"/>
      <c r="Q118" s="281"/>
      <c r="R118" s="281"/>
      <c r="S118" s="281"/>
      <c r="T118" s="281"/>
      <c r="U118" s="281"/>
      <c r="V118" s="281"/>
      <c r="W118" s="281"/>
      <c r="X118" s="18"/>
    </row>
    <row r="119" spans="2:32" s="94" customFormat="1" ht="17" customHeight="1">
      <c r="B119" s="95"/>
      <c r="C119" s="96"/>
      <c r="D119" s="96"/>
      <c r="E119" s="183">
        <v>2</v>
      </c>
      <c r="F119" s="184" t="s">
        <v>143</v>
      </c>
      <c r="G119" s="192">
        <v>41</v>
      </c>
      <c r="H119" s="192">
        <v>41</v>
      </c>
      <c r="I119" s="19">
        <f t="shared" si="13"/>
        <v>1</v>
      </c>
      <c r="J119" s="186">
        <v>0</v>
      </c>
      <c r="K119" s="186">
        <v>0</v>
      </c>
      <c r="L119" s="104">
        <f t="shared" si="10"/>
        <v>41</v>
      </c>
      <c r="M119" s="97">
        <f t="shared" si="11"/>
        <v>0</v>
      </c>
      <c r="N119" s="10">
        <f t="shared" si="12"/>
        <v>0</v>
      </c>
      <c r="O119" s="18"/>
      <c r="P119" s="281"/>
      <c r="Q119" s="281"/>
      <c r="R119" s="281"/>
      <c r="S119" s="281"/>
      <c r="T119" s="281"/>
      <c r="U119" s="281"/>
      <c r="V119" s="281"/>
      <c r="W119" s="281"/>
      <c r="X119" s="18"/>
    </row>
    <row r="120" spans="2:32" s="94" customFormat="1" ht="17" customHeight="1">
      <c r="B120" s="95"/>
      <c r="C120" s="96"/>
      <c r="D120" s="96"/>
      <c r="E120" s="183">
        <v>3</v>
      </c>
      <c r="F120" s="184" t="s">
        <v>144</v>
      </c>
      <c r="G120" s="192">
        <v>31</v>
      </c>
      <c r="H120" s="192">
        <v>31</v>
      </c>
      <c r="I120" s="19">
        <f t="shared" si="13"/>
        <v>1</v>
      </c>
      <c r="J120" s="186">
        <v>0</v>
      </c>
      <c r="K120" s="186">
        <v>0</v>
      </c>
      <c r="L120" s="104">
        <f t="shared" si="10"/>
        <v>31</v>
      </c>
      <c r="M120" s="97">
        <f t="shared" si="11"/>
        <v>0</v>
      </c>
      <c r="N120" s="10">
        <f t="shared" si="12"/>
        <v>0</v>
      </c>
      <c r="O120" s="18"/>
      <c r="P120" s="281"/>
      <c r="Q120" s="281"/>
      <c r="R120" s="281"/>
      <c r="S120" s="281"/>
      <c r="T120" s="281"/>
      <c r="U120" s="281"/>
      <c r="V120" s="281"/>
      <c r="W120" s="281"/>
      <c r="X120" s="18"/>
    </row>
    <row r="121" spans="2:32" s="94" customFormat="1" ht="17" customHeight="1">
      <c r="B121" s="95"/>
      <c r="C121" s="96"/>
      <c r="D121" s="96"/>
      <c r="E121" s="183">
        <v>4</v>
      </c>
      <c r="F121" s="184" t="s">
        <v>145</v>
      </c>
      <c r="G121" s="192">
        <v>54</v>
      </c>
      <c r="H121" s="192">
        <v>54</v>
      </c>
      <c r="I121" s="19">
        <f t="shared" si="13"/>
        <v>1</v>
      </c>
      <c r="J121" s="186">
        <v>0</v>
      </c>
      <c r="K121" s="186">
        <v>0</v>
      </c>
      <c r="L121" s="104">
        <f t="shared" si="10"/>
        <v>54</v>
      </c>
      <c r="M121" s="97">
        <f t="shared" si="11"/>
        <v>0</v>
      </c>
      <c r="N121" s="10">
        <f t="shared" si="12"/>
        <v>0</v>
      </c>
      <c r="O121" s="18"/>
      <c r="P121" s="281"/>
      <c r="Q121" s="281"/>
      <c r="R121" s="281"/>
      <c r="S121" s="281"/>
      <c r="T121" s="281"/>
      <c r="U121" s="281"/>
      <c r="V121" s="281"/>
      <c r="W121" s="281"/>
      <c r="X121" s="18"/>
    </row>
    <row r="122" spans="2:32" s="94" customFormat="1" ht="17" customHeight="1">
      <c r="B122" s="95"/>
      <c r="C122" s="96"/>
      <c r="D122" s="96"/>
      <c r="E122" s="183">
        <v>5</v>
      </c>
      <c r="F122" s="184" t="s">
        <v>146</v>
      </c>
      <c r="G122" s="192">
        <v>45</v>
      </c>
      <c r="H122" s="192">
        <v>45</v>
      </c>
      <c r="I122" s="19">
        <f t="shared" si="13"/>
        <v>1</v>
      </c>
      <c r="J122" s="186">
        <v>0</v>
      </c>
      <c r="K122" s="186">
        <v>0</v>
      </c>
      <c r="L122" s="104">
        <f t="shared" si="10"/>
        <v>45</v>
      </c>
      <c r="M122" s="97">
        <f t="shared" si="11"/>
        <v>0</v>
      </c>
      <c r="N122" s="10">
        <f t="shared" si="12"/>
        <v>0</v>
      </c>
      <c r="O122" s="18"/>
      <c r="P122" s="281"/>
      <c r="Q122" s="281"/>
      <c r="R122" s="281"/>
      <c r="S122" s="281"/>
      <c r="T122" s="281"/>
      <c r="U122" s="281"/>
      <c r="V122" s="281"/>
      <c r="W122" s="281"/>
      <c r="X122" s="18"/>
    </row>
    <row r="123" spans="2:32" s="94" customFormat="1" ht="17" customHeight="1">
      <c r="B123" s="95"/>
      <c r="C123" s="96"/>
      <c r="D123" s="96"/>
      <c r="E123" s="183">
        <v>6</v>
      </c>
      <c r="F123" s="184" t="s">
        <v>147</v>
      </c>
      <c r="G123" s="192">
        <v>84</v>
      </c>
      <c r="H123" s="192">
        <v>84</v>
      </c>
      <c r="I123" s="19">
        <f t="shared" si="13"/>
        <v>1</v>
      </c>
      <c r="J123" s="186">
        <v>0</v>
      </c>
      <c r="K123" s="186">
        <v>0</v>
      </c>
      <c r="L123" s="104">
        <f t="shared" si="10"/>
        <v>84</v>
      </c>
      <c r="M123" s="97">
        <f t="shared" si="11"/>
        <v>0</v>
      </c>
      <c r="N123" s="10">
        <f t="shared" si="12"/>
        <v>0</v>
      </c>
      <c r="O123" s="18"/>
      <c r="P123" s="281"/>
      <c r="Q123" s="281"/>
      <c r="R123" s="281"/>
      <c r="S123" s="281"/>
      <c r="T123" s="281"/>
      <c r="U123" s="281"/>
      <c r="V123" s="281"/>
      <c r="W123" s="281"/>
      <c r="X123" s="18"/>
    </row>
    <row r="124" spans="2:32" s="94" customFormat="1" ht="17" customHeight="1">
      <c r="B124" s="95"/>
      <c r="C124" s="96"/>
      <c r="D124" s="96"/>
      <c r="E124" s="183">
        <v>7</v>
      </c>
      <c r="F124" s="184" t="s">
        <v>148</v>
      </c>
      <c r="G124" s="192">
        <v>97</v>
      </c>
      <c r="H124" s="192">
        <v>97</v>
      </c>
      <c r="I124" s="19">
        <f t="shared" si="13"/>
        <v>1</v>
      </c>
      <c r="J124" s="186">
        <v>0</v>
      </c>
      <c r="K124" s="186">
        <v>0</v>
      </c>
      <c r="L124" s="104">
        <f t="shared" si="10"/>
        <v>97</v>
      </c>
      <c r="M124" s="97">
        <f t="shared" si="11"/>
        <v>0</v>
      </c>
      <c r="N124" s="10">
        <f t="shared" si="12"/>
        <v>0</v>
      </c>
      <c r="O124" s="18"/>
      <c r="P124" s="281"/>
      <c r="Q124" s="281"/>
      <c r="R124" s="281"/>
      <c r="S124" s="281"/>
      <c r="T124" s="281"/>
      <c r="U124" s="281"/>
      <c r="V124" s="281"/>
      <c r="W124" s="281"/>
      <c r="X124" s="18"/>
    </row>
    <row r="125" spans="2:32" s="94" customFormat="1" ht="17" customHeight="1">
      <c r="B125" s="95"/>
      <c r="C125" s="96"/>
      <c r="D125" s="96"/>
      <c r="E125" s="183">
        <v>8</v>
      </c>
      <c r="F125" s="184" t="s">
        <v>149</v>
      </c>
      <c r="G125" s="192">
        <v>119</v>
      </c>
      <c r="H125" s="192">
        <v>119</v>
      </c>
      <c r="I125" s="19">
        <f t="shared" si="13"/>
        <v>1</v>
      </c>
      <c r="J125" s="186">
        <v>0</v>
      </c>
      <c r="K125" s="186">
        <v>0</v>
      </c>
      <c r="L125" s="104">
        <f t="shared" si="10"/>
        <v>119</v>
      </c>
      <c r="M125" s="97">
        <f t="shared" si="11"/>
        <v>0</v>
      </c>
      <c r="N125" s="10">
        <f t="shared" si="12"/>
        <v>0</v>
      </c>
      <c r="O125" s="18"/>
      <c r="P125" s="281"/>
      <c r="Q125" s="281"/>
      <c r="R125" s="281"/>
      <c r="S125" s="281"/>
      <c r="T125" s="281"/>
      <c r="U125" s="281"/>
      <c r="V125" s="281"/>
      <c r="W125" s="281"/>
      <c r="X125" s="18"/>
    </row>
    <row r="126" spans="2:32" s="94" customFormat="1" ht="17" customHeight="1">
      <c r="B126" s="95"/>
      <c r="C126" s="96"/>
      <c r="D126" s="96"/>
      <c r="E126" s="183">
        <v>9</v>
      </c>
      <c r="F126" s="184" t="s">
        <v>150</v>
      </c>
      <c r="G126" s="192">
        <v>94</v>
      </c>
      <c r="H126" s="192">
        <v>94</v>
      </c>
      <c r="I126" s="19">
        <f t="shared" si="13"/>
        <v>1</v>
      </c>
      <c r="J126" s="186">
        <v>0</v>
      </c>
      <c r="K126" s="186">
        <v>0</v>
      </c>
      <c r="L126" s="104">
        <f t="shared" si="10"/>
        <v>94</v>
      </c>
      <c r="M126" s="97">
        <f t="shared" si="11"/>
        <v>0</v>
      </c>
      <c r="N126" s="10">
        <f t="shared" si="12"/>
        <v>0</v>
      </c>
      <c r="O126" s="18"/>
      <c r="P126" s="281"/>
      <c r="Q126" s="281"/>
      <c r="R126" s="281"/>
      <c r="S126" s="281"/>
      <c r="T126" s="281"/>
      <c r="U126" s="281"/>
      <c r="V126" s="281"/>
      <c r="W126" s="281"/>
      <c r="X126" s="18"/>
    </row>
    <row r="127" spans="2:32" s="94" customFormat="1" ht="17" customHeight="1">
      <c r="B127" s="95"/>
      <c r="C127" s="96"/>
      <c r="D127" s="96"/>
      <c r="E127" s="183">
        <v>10</v>
      </c>
      <c r="F127" s="184" t="s">
        <v>151</v>
      </c>
      <c r="G127" s="192">
        <v>86</v>
      </c>
      <c r="H127" s="192">
        <v>86</v>
      </c>
      <c r="I127" s="19">
        <f t="shared" si="13"/>
        <v>1</v>
      </c>
      <c r="J127" s="186">
        <v>0</v>
      </c>
      <c r="K127" s="186">
        <v>0</v>
      </c>
      <c r="L127" s="104">
        <f t="shared" si="10"/>
        <v>86</v>
      </c>
      <c r="M127" s="97">
        <f t="shared" si="11"/>
        <v>0</v>
      </c>
      <c r="N127" s="10">
        <f t="shared" si="12"/>
        <v>0</v>
      </c>
      <c r="O127" s="18"/>
      <c r="P127" s="281"/>
      <c r="Q127" s="281"/>
      <c r="R127" s="281"/>
      <c r="S127" s="281"/>
      <c r="T127" s="281"/>
      <c r="U127" s="281"/>
      <c r="V127" s="281"/>
      <c r="W127" s="281"/>
      <c r="X127" s="18"/>
    </row>
    <row r="128" spans="2:32" s="94" customFormat="1" ht="17" customHeight="1">
      <c r="B128" s="95"/>
      <c r="C128" s="96"/>
      <c r="D128" s="96"/>
      <c r="E128" s="183">
        <v>11</v>
      </c>
      <c r="F128" s="184" t="s">
        <v>152</v>
      </c>
      <c r="G128" s="192">
        <v>116</v>
      </c>
      <c r="H128" s="192">
        <v>116</v>
      </c>
      <c r="I128" s="19">
        <f t="shared" si="13"/>
        <v>1</v>
      </c>
      <c r="J128" s="186">
        <v>0</v>
      </c>
      <c r="K128" s="186">
        <v>0</v>
      </c>
      <c r="L128" s="104">
        <f t="shared" si="10"/>
        <v>116</v>
      </c>
      <c r="M128" s="97">
        <f t="shared" si="11"/>
        <v>0</v>
      </c>
      <c r="N128" s="10">
        <f t="shared" si="12"/>
        <v>0</v>
      </c>
      <c r="O128" s="18"/>
      <c r="P128" s="281"/>
      <c r="Q128" s="281"/>
      <c r="R128" s="281"/>
      <c r="S128" s="281"/>
      <c r="T128" s="281"/>
      <c r="U128" s="281"/>
      <c r="V128" s="281"/>
      <c r="W128" s="281"/>
      <c r="X128" s="18"/>
    </row>
    <row r="129" spans="2:26" s="94" customFormat="1" ht="17" customHeight="1">
      <c r="B129" s="95"/>
      <c r="C129" s="96"/>
      <c r="D129" s="96"/>
      <c r="E129" s="183">
        <v>12</v>
      </c>
      <c r="F129" s="184" t="s">
        <v>153</v>
      </c>
      <c r="G129" s="192">
        <v>44</v>
      </c>
      <c r="H129" s="192">
        <v>44</v>
      </c>
      <c r="I129" s="19">
        <f t="shared" si="13"/>
        <v>1</v>
      </c>
      <c r="J129" s="186">
        <v>0</v>
      </c>
      <c r="K129" s="186">
        <v>0</v>
      </c>
      <c r="L129" s="104">
        <f t="shared" si="10"/>
        <v>44</v>
      </c>
      <c r="M129" s="97">
        <f t="shared" si="11"/>
        <v>0</v>
      </c>
      <c r="N129" s="10">
        <f t="shared" si="12"/>
        <v>0</v>
      </c>
      <c r="O129" s="18"/>
      <c r="P129" s="281"/>
      <c r="Q129" s="281"/>
      <c r="R129" s="281"/>
      <c r="S129" s="281"/>
      <c r="T129" s="281"/>
      <c r="U129" s="281"/>
      <c r="V129" s="281"/>
      <c r="W129" s="281"/>
      <c r="X129" s="18"/>
    </row>
    <row r="130" spans="2:26" s="94" customFormat="1" ht="17" customHeight="1">
      <c r="B130" s="95"/>
      <c r="C130" s="96"/>
      <c r="D130" s="96"/>
      <c r="E130" s="183">
        <v>13</v>
      </c>
      <c r="F130" s="184" t="s">
        <v>154</v>
      </c>
      <c r="G130" s="192">
        <v>76</v>
      </c>
      <c r="H130" s="192">
        <v>76</v>
      </c>
      <c r="I130" s="19">
        <f t="shared" si="13"/>
        <v>1</v>
      </c>
      <c r="J130" s="186">
        <v>0</v>
      </c>
      <c r="K130" s="186">
        <v>0</v>
      </c>
      <c r="L130" s="104">
        <f t="shared" si="10"/>
        <v>76</v>
      </c>
      <c r="M130" s="97">
        <f t="shared" si="11"/>
        <v>0</v>
      </c>
      <c r="N130" s="10">
        <f t="shared" si="12"/>
        <v>0</v>
      </c>
      <c r="O130" s="18"/>
      <c r="P130" s="281"/>
      <c r="Q130" s="281"/>
      <c r="R130" s="281"/>
      <c r="S130" s="281"/>
      <c r="T130" s="281"/>
      <c r="U130" s="281"/>
      <c r="V130" s="281"/>
      <c r="W130" s="281"/>
      <c r="X130" s="18"/>
    </row>
    <row r="131" spans="2:26" s="94" customFormat="1" ht="17" customHeight="1">
      <c r="B131" s="95"/>
      <c r="C131" s="96"/>
      <c r="D131" s="96"/>
      <c r="E131" s="183">
        <v>14</v>
      </c>
      <c r="F131" s="184" t="s">
        <v>155</v>
      </c>
      <c r="G131" s="192">
        <v>44</v>
      </c>
      <c r="H131" s="192">
        <v>44</v>
      </c>
      <c r="I131" s="19">
        <f t="shared" si="13"/>
        <v>1</v>
      </c>
      <c r="J131" s="186">
        <v>0</v>
      </c>
      <c r="K131" s="186">
        <v>1</v>
      </c>
      <c r="L131" s="104">
        <f t="shared" si="10"/>
        <v>43</v>
      </c>
      <c r="M131" s="97">
        <f t="shared" si="11"/>
        <v>1</v>
      </c>
      <c r="N131" s="10">
        <f t="shared" si="12"/>
        <v>2.2727272727272728E-2</v>
      </c>
      <c r="O131" s="18"/>
      <c r="P131" s="281"/>
      <c r="Q131" s="281"/>
      <c r="R131" s="281"/>
      <c r="S131" s="281"/>
      <c r="T131" s="281"/>
      <c r="U131" s="281"/>
      <c r="V131" s="281"/>
      <c r="W131" s="281"/>
      <c r="X131" s="18"/>
    </row>
    <row r="132" spans="2:26" s="94" customFormat="1" ht="17" customHeight="1">
      <c r="B132" s="95"/>
      <c r="C132" s="96"/>
      <c r="D132" s="96"/>
      <c r="E132" s="183">
        <v>15</v>
      </c>
      <c r="F132" s="184" t="s">
        <v>156</v>
      </c>
      <c r="G132" s="192">
        <v>63</v>
      </c>
      <c r="H132" s="192">
        <v>63</v>
      </c>
      <c r="I132" s="19">
        <f t="shared" si="13"/>
        <v>1</v>
      </c>
      <c r="J132" s="186">
        <v>1</v>
      </c>
      <c r="K132" s="186">
        <v>0</v>
      </c>
      <c r="L132" s="104">
        <f t="shared" si="10"/>
        <v>62</v>
      </c>
      <c r="M132" s="97">
        <f t="shared" si="11"/>
        <v>1</v>
      </c>
      <c r="N132" s="10">
        <f t="shared" si="12"/>
        <v>1.5873015873015872E-2</v>
      </c>
      <c r="O132" s="18"/>
      <c r="P132" s="281"/>
      <c r="Q132" s="281"/>
      <c r="R132" s="281"/>
      <c r="S132" s="281"/>
      <c r="T132" s="281"/>
      <c r="U132" s="281"/>
      <c r="V132" s="281"/>
      <c r="W132" s="281"/>
      <c r="X132" s="18"/>
    </row>
    <row r="133" spans="2:26" s="94" customFormat="1" ht="17" customHeight="1">
      <c r="B133" s="95"/>
      <c r="C133" s="96"/>
      <c r="D133" s="96"/>
      <c r="E133" s="183">
        <v>16</v>
      </c>
      <c r="F133" s="184" t="s">
        <v>157</v>
      </c>
      <c r="G133" s="192">
        <v>62</v>
      </c>
      <c r="H133" s="192">
        <v>62</v>
      </c>
      <c r="I133" s="19">
        <f t="shared" si="13"/>
        <v>1</v>
      </c>
      <c r="J133" s="186">
        <v>0</v>
      </c>
      <c r="K133" s="186">
        <v>0</v>
      </c>
      <c r="L133" s="104">
        <f t="shared" si="10"/>
        <v>62</v>
      </c>
      <c r="M133" s="97">
        <f t="shared" si="11"/>
        <v>0</v>
      </c>
      <c r="N133" s="10">
        <f t="shared" si="12"/>
        <v>0</v>
      </c>
      <c r="O133" s="18"/>
      <c r="P133" s="281"/>
      <c r="Q133" s="281"/>
      <c r="R133" s="281"/>
      <c r="S133" s="281"/>
      <c r="T133" s="281"/>
      <c r="U133" s="281"/>
      <c r="V133" s="281"/>
      <c r="W133" s="281"/>
      <c r="X133" s="18"/>
    </row>
    <row r="134" spans="2:26" s="94" customFormat="1" ht="17" customHeight="1">
      <c r="B134" s="95"/>
      <c r="C134" s="96"/>
      <c r="D134" s="96"/>
      <c r="E134" s="183">
        <v>17</v>
      </c>
      <c r="F134" s="184" t="s">
        <v>158</v>
      </c>
      <c r="G134" s="192">
        <v>17</v>
      </c>
      <c r="H134" s="192">
        <v>17</v>
      </c>
      <c r="I134" s="19">
        <f t="shared" si="13"/>
        <v>1</v>
      </c>
      <c r="J134" s="186">
        <v>0</v>
      </c>
      <c r="K134" s="186">
        <v>0</v>
      </c>
      <c r="L134" s="104">
        <f t="shared" si="10"/>
        <v>17</v>
      </c>
      <c r="M134" s="97">
        <f t="shared" si="11"/>
        <v>0</v>
      </c>
      <c r="N134" s="10">
        <f t="shared" si="12"/>
        <v>0</v>
      </c>
      <c r="O134" s="18"/>
      <c r="P134" s="281"/>
      <c r="Q134" s="281"/>
      <c r="R134" s="281"/>
      <c r="S134" s="281"/>
      <c r="T134" s="281"/>
      <c r="U134" s="281"/>
      <c r="V134" s="281"/>
      <c r="W134" s="281"/>
      <c r="X134" s="18"/>
    </row>
    <row r="135" spans="2:26" s="94" customFormat="1" ht="17" customHeight="1">
      <c r="B135" s="95"/>
      <c r="C135" s="96"/>
      <c r="D135" s="96"/>
      <c r="E135" s="183">
        <v>18</v>
      </c>
      <c r="F135" s="184" t="s">
        <v>159</v>
      </c>
      <c r="G135" s="192">
        <v>32</v>
      </c>
      <c r="H135" s="192">
        <v>32</v>
      </c>
      <c r="I135" s="19">
        <f t="shared" si="13"/>
        <v>1</v>
      </c>
      <c r="J135" s="186">
        <v>0</v>
      </c>
      <c r="K135" s="186">
        <v>0</v>
      </c>
      <c r="L135" s="104">
        <f t="shared" si="10"/>
        <v>32</v>
      </c>
      <c r="M135" s="97">
        <f t="shared" si="11"/>
        <v>0</v>
      </c>
      <c r="N135" s="10">
        <f t="shared" si="12"/>
        <v>0</v>
      </c>
      <c r="O135" s="18"/>
      <c r="P135" s="281"/>
      <c r="Q135" s="281"/>
      <c r="R135" s="281"/>
      <c r="S135" s="281"/>
      <c r="T135" s="281"/>
      <c r="U135" s="281"/>
      <c r="V135" s="281"/>
      <c r="W135" s="281"/>
      <c r="X135" s="18"/>
    </row>
    <row r="136" spans="2:26" s="94" customFormat="1" ht="17" customHeight="1">
      <c r="B136" s="95"/>
      <c r="C136" s="96"/>
      <c r="D136" s="96"/>
      <c r="E136" s="183">
        <v>19</v>
      </c>
      <c r="F136" s="184" t="s">
        <v>160</v>
      </c>
      <c r="G136" s="192">
        <v>33</v>
      </c>
      <c r="H136" s="192">
        <v>33</v>
      </c>
      <c r="I136" s="19">
        <f t="shared" si="13"/>
        <v>1</v>
      </c>
      <c r="J136" s="186">
        <v>0</v>
      </c>
      <c r="K136" s="186">
        <v>0</v>
      </c>
      <c r="L136" s="104">
        <f t="shared" si="10"/>
        <v>33</v>
      </c>
      <c r="M136" s="97">
        <f t="shared" si="11"/>
        <v>0</v>
      </c>
      <c r="N136" s="10">
        <f t="shared" si="12"/>
        <v>0</v>
      </c>
      <c r="O136" s="18"/>
      <c r="P136" s="281"/>
      <c r="Q136" s="281"/>
      <c r="R136" s="281"/>
      <c r="S136" s="281"/>
      <c r="T136" s="281"/>
      <c r="U136" s="281"/>
      <c r="V136" s="281"/>
      <c r="W136" s="281"/>
      <c r="X136" s="18"/>
    </row>
    <row r="137" spans="2:26" s="94" customFormat="1" ht="17" customHeight="1">
      <c r="B137" s="95"/>
      <c r="C137" s="96"/>
      <c r="D137" s="96"/>
      <c r="E137" s="187">
        <v>20</v>
      </c>
      <c r="F137" s="188" t="s">
        <v>161</v>
      </c>
      <c r="G137" s="193">
        <v>60</v>
      </c>
      <c r="H137" s="193">
        <v>60</v>
      </c>
      <c r="I137" s="20">
        <f t="shared" si="13"/>
        <v>1</v>
      </c>
      <c r="J137" s="190">
        <v>1</v>
      </c>
      <c r="K137" s="190">
        <v>0</v>
      </c>
      <c r="L137" s="125">
        <f t="shared" si="10"/>
        <v>59</v>
      </c>
      <c r="M137" s="100">
        <f t="shared" si="11"/>
        <v>1</v>
      </c>
      <c r="N137" s="12">
        <f t="shared" si="12"/>
        <v>1.6666666666666666E-2</v>
      </c>
      <c r="O137" s="18"/>
      <c r="P137" s="281"/>
      <c r="Q137" s="281"/>
      <c r="R137" s="281"/>
      <c r="S137" s="281"/>
      <c r="T137" s="281"/>
      <c r="U137" s="281"/>
      <c r="V137" s="281"/>
      <c r="W137" s="281"/>
      <c r="X137" s="18"/>
    </row>
    <row r="138" spans="2:26" s="94" customFormat="1" ht="18" customHeight="1">
      <c r="B138" s="101"/>
      <c r="C138" s="102"/>
      <c r="D138" s="102"/>
      <c r="E138" s="144" t="s">
        <v>11</v>
      </c>
      <c r="F138" s="145"/>
      <c r="G138" s="164">
        <f>SUM(G118:G137)</f>
        <v>1212</v>
      </c>
      <c r="H138" s="164">
        <f>SUM(H118:H137)</f>
        <v>1212</v>
      </c>
      <c r="I138" s="147">
        <f t="shared" si="13"/>
        <v>1</v>
      </c>
      <c r="J138" s="164">
        <f t="shared" ref="J138:K138" si="18">SUM(J118:J137)</f>
        <v>2</v>
      </c>
      <c r="K138" s="164">
        <f t="shared" si="18"/>
        <v>1</v>
      </c>
      <c r="L138" s="162">
        <f t="shared" si="10"/>
        <v>1209</v>
      </c>
      <c r="M138" s="165">
        <f t="shared" si="11"/>
        <v>3</v>
      </c>
      <c r="N138" s="148">
        <f t="shared" si="12"/>
        <v>2.4752475247524753E-3</v>
      </c>
      <c r="O138" s="270"/>
      <c r="P138" s="290">
        <f>G138</f>
        <v>1212</v>
      </c>
      <c r="Q138" s="290">
        <f>H138</f>
        <v>1212</v>
      </c>
      <c r="R138" s="282"/>
      <c r="S138" s="282"/>
      <c r="T138" s="282"/>
      <c r="U138" s="282"/>
      <c r="V138" s="282"/>
      <c r="W138" s="282"/>
      <c r="X138" s="270"/>
    </row>
    <row r="139" spans="2:26" s="94" customFormat="1" ht="18" customHeight="1">
      <c r="B139" s="114"/>
      <c r="E139" s="115"/>
      <c r="F139" s="115"/>
      <c r="G139" s="115"/>
      <c r="H139" s="115"/>
      <c r="I139" s="21"/>
      <c r="J139" s="115"/>
      <c r="K139" s="115"/>
      <c r="L139" s="115"/>
      <c r="M139" s="115"/>
      <c r="N139" s="22"/>
      <c r="O139" s="22"/>
      <c r="P139" s="286"/>
      <c r="Q139" s="286"/>
      <c r="R139" s="286"/>
      <c r="S139" s="286"/>
      <c r="T139" s="286"/>
      <c r="U139" s="286"/>
      <c r="V139" s="286"/>
      <c r="W139" s="286"/>
      <c r="X139" s="22"/>
      <c r="Z139" s="103"/>
    </row>
    <row r="140" spans="2:26" s="94" customFormat="1" ht="18" customHeight="1">
      <c r="B140" s="114"/>
      <c r="E140" s="115"/>
      <c r="F140" s="115"/>
      <c r="G140" s="115"/>
      <c r="H140" s="115"/>
      <c r="I140" s="21"/>
      <c r="J140" s="115"/>
      <c r="K140" s="115"/>
      <c r="L140" s="115"/>
      <c r="M140" s="115"/>
      <c r="N140" s="22"/>
      <c r="O140" s="22"/>
      <c r="P140" s="286"/>
      <c r="Q140" s="286"/>
      <c r="R140" s="286"/>
      <c r="S140" s="286"/>
      <c r="T140" s="286"/>
      <c r="U140" s="286"/>
      <c r="V140" s="286"/>
      <c r="W140" s="286"/>
      <c r="X140" s="22"/>
      <c r="Z140" s="103"/>
    </row>
    <row r="141" spans="2:26" s="94" customFormat="1" ht="18" customHeight="1">
      <c r="B141" s="114"/>
      <c r="E141" s="115"/>
      <c r="F141" s="115"/>
      <c r="G141" s="115"/>
      <c r="H141" s="115"/>
      <c r="I141" s="21"/>
      <c r="J141" s="115"/>
      <c r="K141" s="115"/>
      <c r="L141" s="115"/>
      <c r="M141" s="115"/>
      <c r="N141" s="22"/>
      <c r="O141" s="22"/>
      <c r="P141" s="286"/>
      <c r="Q141" s="286"/>
      <c r="R141" s="286"/>
      <c r="S141" s="286"/>
      <c r="T141" s="286"/>
      <c r="U141" s="286"/>
      <c r="V141" s="286"/>
      <c r="W141" s="286"/>
      <c r="X141" s="22"/>
      <c r="Z141" s="103"/>
    </row>
    <row r="142" spans="2:26" s="94" customFormat="1" ht="18" customHeight="1">
      <c r="B142" s="114"/>
      <c r="E142" s="115"/>
      <c r="F142" s="115"/>
      <c r="G142" s="115"/>
      <c r="H142" s="115"/>
      <c r="I142" s="21"/>
      <c r="J142" s="115"/>
      <c r="K142" s="115"/>
      <c r="L142" s="115"/>
      <c r="M142" s="115"/>
      <c r="N142" s="22"/>
      <c r="O142" s="22"/>
      <c r="P142" s="286"/>
      <c r="Q142" s="286"/>
      <c r="R142" s="286"/>
      <c r="S142" s="286"/>
      <c r="T142" s="286"/>
      <c r="U142" s="286"/>
      <c r="V142" s="286"/>
      <c r="W142" s="286"/>
      <c r="X142" s="22"/>
      <c r="Z142" s="103"/>
    </row>
    <row r="143" spans="2:26" s="94" customFormat="1" ht="18" customHeight="1">
      <c r="B143" s="114"/>
      <c r="E143" s="115"/>
      <c r="F143" s="115"/>
      <c r="G143" s="115"/>
      <c r="H143" s="115"/>
      <c r="I143" s="21"/>
      <c r="J143" s="115"/>
      <c r="K143" s="115"/>
      <c r="L143" s="115"/>
      <c r="M143" s="115"/>
      <c r="N143" s="22"/>
      <c r="O143" s="22"/>
      <c r="P143" s="286"/>
      <c r="Q143" s="286"/>
      <c r="R143" s="286"/>
      <c r="S143" s="286"/>
      <c r="T143" s="286"/>
      <c r="U143" s="286"/>
      <c r="V143" s="286"/>
      <c r="W143" s="286"/>
      <c r="X143" s="22"/>
      <c r="Z143" s="103"/>
    </row>
    <row r="144" spans="2:26" s="94" customFormat="1" ht="18" customHeight="1">
      <c r="B144" s="114"/>
      <c r="E144" s="115"/>
      <c r="F144" s="115"/>
      <c r="G144" s="115"/>
      <c r="H144" s="115"/>
      <c r="I144" s="21"/>
      <c r="J144" s="115"/>
      <c r="K144" s="115"/>
      <c r="L144" s="115"/>
      <c r="M144" s="115"/>
      <c r="N144" s="22"/>
      <c r="O144" s="22"/>
      <c r="P144" s="286"/>
      <c r="Q144" s="286"/>
      <c r="R144" s="286"/>
      <c r="S144" s="286"/>
      <c r="T144" s="286"/>
      <c r="U144" s="286"/>
      <c r="V144" s="286"/>
      <c r="W144" s="286"/>
      <c r="X144" s="22"/>
      <c r="Z144" s="103"/>
    </row>
    <row r="145" spans="2:26" s="94" customFormat="1" ht="18" customHeight="1">
      <c r="B145" s="114"/>
      <c r="E145" s="115"/>
      <c r="F145" s="115"/>
      <c r="G145" s="115"/>
      <c r="H145" s="115"/>
      <c r="I145" s="21"/>
      <c r="J145" s="115"/>
      <c r="K145" s="115"/>
      <c r="L145" s="115"/>
      <c r="M145" s="115"/>
      <c r="N145" s="22"/>
      <c r="O145" s="22"/>
      <c r="P145" s="286"/>
      <c r="Q145" s="286"/>
      <c r="R145" s="286"/>
      <c r="S145" s="286"/>
      <c r="T145" s="286"/>
      <c r="U145" s="286"/>
      <c r="V145" s="286"/>
      <c r="W145" s="286"/>
      <c r="X145" s="22"/>
      <c r="Z145" s="103"/>
    </row>
    <row r="146" spans="2:26" s="94" customFormat="1" ht="18" customHeight="1">
      <c r="B146" s="114"/>
      <c r="E146" s="115"/>
      <c r="F146" s="115"/>
      <c r="G146" s="115"/>
      <c r="H146" s="115"/>
      <c r="I146" s="21"/>
      <c r="J146" s="115"/>
      <c r="K146" s="115"/>
      <c r="L146" s="115"/>
      <c r="M146" s="115"/>
      <c r="N146" s="22"/>
      <c r="O146" s="22"/>
      <c r="P146" s="286"/>
      <c r="Q146" s="286"/>
      <c r="R146" s="286"/>
      <c r="S146" s="286"/>
      <c r="T146" s="286"/>
      <c r="U146" s="286"/>
      <c r="V146" s="286"/>
      <c r="W146" s="286"/>
      <c r="X146" s="22"/>
      <c r="Z146" s="103"/>
    </row>
    <row r="147" spans="2:26" s="94" customFormat="1" ht="18" customHeight="1">
      <c r="B147" s="114"/>
      <c r="E147" s="115"/>
      <c r="F147" s="115"/>
      <c r="G147" s="115"/>
      <c r="H147" s="115"/>
      <c r="I147" s="21"/>
      <c r="J147" s="115"/>
      <c r="K147" s="115"/>
      <c r="L147" s="115"/>
      <c r="M147" s="115"/>
      <c r="N147" s="22"/>
      <c r="O147" s="22"/>
      <c r="P147" s="286"/>
      <c r="Q147" s="286"/>
      <c r="R147" s="286"/>
      <c r="S147" s="286"/>
      <c r="T147" s="286"/>
      <c r="U147" s="286"/>
      <c r="V147" s="286"/>
      <c r="W147" s="286"/>
      <c r="X147" s="22"/>
      <c r="Z147" s="103"/>
    </row>
    <row r="148" spans="2:26" s="94" customFormat="1" ht="18" customHeight="1">
      <c r="B148" s="114"/>
      <c r="E148" s="115"/>
      <c r="F148" s="115"/>
      <c r="G148" s="115"/>
      <c r="H148" s="115"/>
      <c r="I148" s="21"/>
      <c r="J148" s="115"/>
      <c r="K148" s="115"/>
      <c r="L148" s="115"/>
      <c r="M148" s="115"/>
      <c r="N148" s="22"/>
      <c r="O148" s="22"/>
      <c r="P148" s="286"/>
      <c r="Q148" s="286"/>
      <c r="R148" s="286"/>
      <c r="S148" s="286"/>
      <c r="T148" s="286"/>
      <c r="U148" s="286"/>
      <c r="V148" s="286"/>
      <c r="W148" s="286"/>
      <c r="X148" s="22"/>
      <c r="Z148" s="103"/>
    </row>
    <row r="149" spans="2:26" s="94" customFormat="1" ht="18" customHeight="1">
      <c r="B149" s="114"/>
      <c r="E149" s="115"/>
      <c r="F149" s="115"/>
      <c r="G149" s="115"/>
      <c r="H149" s="115"/>
      <c r="I149" s="21"/>
      <c r="J149" s="115"/>
      <c r="K149" s="115"/>
      <c r="L149" s="115"/>
      <c r="M149" s="115"/>
      <c r="N149" s="22"/>
      <c r="O149" s="22"/>
      <c r="P149" s="286"/>
      <c r="Q149" s="286"/>
      <c r="R149" s="286"/>
      <c r="S149" s="286"/>
      <c r="T149" s="286"/>
      <c r="U149" s="286"/>
      <c r="V149" s="286"/>
      <c r="W149" s="286"/>
      <c r="X149" s="22"/>
      <c r="Z149" s="103"/>
    </row>
    <row r="150" spans="2:26" s="94" customFormat="1" ht="18" customHeight="1">
      <c r="B150" s="114"/>
      <c r="E150" s="115"/>
      <c r="F150" s="115"/>
      <c r="G150" s="115"/>
      <c r="H150" s="115"/>
      <c r="I150" s="21"/>
      <c r="J150" s="115"/>
      <c r="K150" s="115"/>
      <c r="L150" s="115"/>
      <c r="M150" s="115"/>
      <c r="N150" s="22"/>
      <c r="O150" s="22"/>
      <c r="P150" s="286"/>
      <c r="Q150" s="286"/>
      <c r="R150" s="286"/>
      <c r="S150" s="286"/>
      <c r="T150" s="286"/>
      <c r="U150" s="286"/>
      <c r="V150" s="286"/>
      <c r="W150" s="286"/>
      <c r="X150" s="22"/>
      <c r="Z150" s="103"/>
    </row>
    <row r="151" spans="2:26" s="94" customFormat="1" ht="18" customHeight="1">
      <c r="B151" s="114"/>
      <c r="E151" s="115"/>
      <c r="F151" s="115"/>
      <c r="G151" s="115"/>
      <c r="H151" s="115"/>
      <c r="I151" s="21"/>
      <c r="J151" s="115"/>
      <c r="K151" s="115"/>
      <c r="L151" s="115"/>
      <c r="M151" s="115"/>
      <c r="N151" s="22"/>
      <c r="O151" s="22"/>
      <c r="P151" s="286"/>
      <c r="Q151" s="286"/>
      <c r="R151" s="286"/>
      <c r="S151" s="286"/>
      <c r="T151" s="286"/>
      <c r="U151" s="286"/>
      <c r="V151" s="286"/>
      <c r="W151" s="286"/>
      <c r="X151" s="22"/>
      <c r="Z151" s="103"/>
    </row>
    <row r="152" spans="2:26" s="94" customFormat="1" ht="18" customHeight="1">
      <c r="B152" s="114"/>
      <c r="E152" s="115"/>
      <c r="F152" s="115"/>
      <c r="G152" s="115"/>
      <c r="H152" s="115"/>
      <c r="I152" s="21"/>
      <c r="J152" s="115"/>
      <c r="K152" s="115"/>
      <c r="L152" s="115"/>
      <c r="M152" s="115"/>
      <c r="N152" s="22"/>
      <c r="O152" s="22"/>
      <c r="P152" s="286"/>
      <c r="Q152" s="286"/>
      <c r="R152" s="286"/>
      <c r="S152" s="286"/>
      <c r="T152" s="286"/>
      <c r="U152" s="286"/>
      <c r="V152" s="286"/>
      <c r="W152" s="286"/>
      <c r="X152" s="22"/>
      <c r="Z152" s="103"/>
    </row>
    <row r="153" spans="2:26" s="94" customFormat="1" ht="18" customHeight="1">
      <c r="B153" s="114"/>
      <c r="E153" s="115"/>
      <c r="F153" s="115"/>
      <c r="G153" s="115"/>
      <c r="H153" s="115"/>
      <c r="I153" s="21"/>
      <c r="J153" s="115"/>
      <c r="K153" s="115"/>
      <c r="L153" s="115"/>
      <c r="M153" s="115"/>
      <c r="N153" s="22"/>
      <c r="O153" s="22"/>
      <c r="P153" s="286"/>
      <c r="Q153" s="286"/>
      <c r="R153" s="286"/>
      <c r="S153" s="286"/>
      <c r="T153" s="286"/>
      <c r="U153" s="286"/>
      <c r="V153" s="286"/>
      <c r="W153" s="286"/>
      <c r="X153" s="22"/>
      <c r="Z153" s="103"/>
    </row>
    <row r="154" spans="2:26" s="94" customFormat="1" ht="17" customHeight="1">
      <c r="B154" s="106">
        <v>8</v>
      </c>
      <c r="C154" s="107" t="s">
        <v>171</v>
      </c>
      <c r="D154" s="107" t="s">
        <v>172</v>
      </c>
      <c r="E154" s="179">
        <v>1</v>
      </c>
      <c r="F154" s="194" t="s">
        <v>173</v>
      </c>
      <c r="G154" s="243">
        <v>90</v>
      </c>
      <c r="H154" s="243">
        <v>88</v>
      </c>
      <c r="I154" s="15">
        <f t="shared" ref="I154:I209" si="19">H154/G154</f>
        <v>0.97777777777777775</v>
      </c>
      <c r="J154" s="219">
        <v>0</v>
      </c>
      <c r="K154" s="219">
        <v>0</v>
      </c>
      <c r="L154" s="108">
        <f t="shared" ref="L154:L209" si="20">H154-J154-K154</f>
        <v>88</v>
      </c>
      <c r="M154" s="108">
        <f t="shared" ref="M154:M209" si="21">J154+K154</f>
        <v>0</v>
      </c>
      <c r="N154" s="16">
        <f t="shared" ref="N154:N209" si="22">M154/G154</f>
        <v>0</v>
      </c>
      <c r="O154" s="18"/>
      <c r="P154" s="281"/>
      <c r="Q154" s="281"/>
      <c r="R154" s="281"/>
      <c r="S154" s="281"/>
      <c r="T154" s="281"/>
      <c r="U154" s="281"/>
      <c r="V154" s="281"/>
      <c r="W154" s="281"/>
      <c r="X154" s="18"/>
      <c r="Z154" s="126">
        <v>87</v>
      </c>
    </row>
    <row r="155" spans="2:26" s="94" customFormat="1" ht="17" customHeight="1">
      <c r="B155" s="95"/>
      <c r="C155" s="96"/>
      <c r="D155" s="96"/>
      <c r="E155" s="183">
        <v>2</v>
      </c>
      <c r="F155" s="196" t="s">
        <v>174</v>
      </c>
      <c r="G155" s="244">
        <v>53</v>
      </c>
      <c r="H155" s="244">
        <v>52</v>
      </c>
      <c r="I155" s="9">
        <f t="shared" si="19"/>
        <v>0.98113207547169812</v>
      </c>
      <c r="J155" s="220">
        <v>0</v>
      </c>
      <c r="K155" s="220">
        <v>1</v>
      </c>
      <c r="L155" s="97">
        <f t="shared" si="20"/>
        <v>51</v>
      </c>
      <c r="M155" s="97">
        <f t="shared" si="21"/>
        <v>1</v>
      </c>
      <c r="N155" s="10">
        <f t="shared" si="22"/>
        <v>1.8867924528301886E-2</v>
      </c>
      <c r="O155" s="18"/>
      <c r="P155" s="281"/>
      <c r="Q155" s="281"/>
      <c r="R155" s="281"/>
      <c r="S155" s="281"/>
      <c r="T155" s="281"/>
      <c r="U155" s="281"/>
      <c r="V155" s="281"/>
      <c r="W155" s="281"/>
      <c r="X155" s="18"/>
      <c r="Z155" s="99">
        <v>54</v>
      </c>
    </row>
    <row r="156" spans="2:26" s="94" customFormat="1" ht="17" customHeight="1">
      <c r="B156" s="95"/>
      <c r="C156" s="127"/>
      <c r="D156" s="96"/>
      <c r="E156" s="183">
        <v>3</v>
      </c>
      <c r="F156" s="196" t="s">
        <v>175</v>
      </c>
      <c r="G156" s="244">
        <v>64</v>
      </c>
      <c r="H156" s="244">
        <v>62</v>
      </c>
      <c r="I156" s="9">
        <f t="shared" si="19"/>
        <v>0.96875</v>
      </c>
      <c r="J156" s="220">
        <v>0</v>
      </c>
      <c r="K156" s="220">
        <v>0</v>
      </c>
      <c r="L156" s="97">
        <f t="shared" si="20"/>
        <v>62</v>
      </c>
      <c r="M156" s="97">
        <f t="shared" si="21"/>
        <v>0</v>
      </c>
      <c r="N156" s="10">
        <f t="shared" si="22"/>
        <v>0</v>
      </c>
      <c r="O156" s="18"/>
      <c r="P156" s="281"/>
      <c r="Q156" s="281"/>
      <c r="R156" s="281"/>
      <c r="S156" s="281"/>
      <c r="T156" s="281"/>
      <c r="U156" s="281"/>
      <c r="V156" s="281"/>
      <c r="W156" s="281"/>
      <c r="X156" s="18"/>
      <c r="Z156" s="99">
        <v>62</v>
      </c>
    </row>
    <row r="157" spans="2:26" s="94" customFormat="1" ht="17" customHeight="1">
      <c r="B157" s="95"/>
      <c r="C157" s="127"/>
      <c r="D157" s="96"/>
      <c r="E157" s="183">
        <v>4</v>
      </c>
      <c r="F157" s="196" t="s">
        <v>176</v>
      </c>
      <c r="G157" s="244">
        <v>48</v>
      </c>
      <c r="H157" s="244">
        <v>46</v>
      </c>
      <c r="I157" s="9">
        <f t="shared" si="19"/>
        <v>0.95833333333333337</v>
      </c>
      <c r="J157" s="220">
        <v>0</v>
      </c>
      <c r="K157" s="220">
        <v>0</v>
      </c>
      <c r="L157" s="97">
        <f t="shared" si="20"/>
        <v>46</v>
      </c>
      <c r="M157" s="97">
        <f t="shared" si="21"/>
        <v>0</v>
      </c>
      <c r="N157" s="10">
        <f t="shared" si="22"/>
        <v>0</v>
      </c>
      <c r="O157" s="18"/>
      <c r="P157" s="281"/>
      <c r="Q157" s="281"/>
      <c r="R157" s="281"/>
      <c r="S157" s="281"/>
      <c r="T157" s="281"/>
      <c r="U157" s="281"/>
      <c r="V157" s="281"/>
      <c r="W157" s="281"/>
      <c r="X157" s="18"/>
      <c r="Z157" s="99">
        <v>43</v>
      </c>
    </row>
    <row r="158" spans="2:26" s="94" customFormat="1" ht="17" customHeight="1">
      <c r="B158" s="128"/>
      <c r="C158" s="129"/>
      <c r="D158" s="127"/>
      <c r="E158" s="183">
        <v>5</v>
      </c>
      <c r="F158" s="196" t="s">
        <v>177</v>
      </c>
      <c r="G158" s="244">
        <v>48</v>
      </c>
      <c r="H158" s="244">
        <v>47</v>
      </c>
      <c r="I158" s="9">
        <f t="shared" si="19"/>
        <v>0.97916666666666663</v>
      </c>
      <c r="J158" s="220">
        <v>0</v>
      </c>
      <c r="K158" s="220">
        <v>0</v>
      </c>
      <c r="L158" s="97">
        <f t="shared" si="20"/>
        <v>47</v>
      </c>
      <c r="M158" s="97">
        <f t="shared" si="21"/>
        <v>0</v>
      </c>
      <c r="N158" s="10">
        <f t="shared" si="22"/>
        <v>0</v>
      </c>
      <c r="O158" s="18"/>
      <c r="P158" s="281"/>
      <c r="Q158" s="281"/>
      <c r="R158" s="281"/>
      <c r="S158" s="281"/>
      <c r="T158" s="281"/>
      <c r="U158" s="281"/>
      <c r="V158" s="281"/>
      <c r="W158" s="281"/>
      <c r="X158" s="18"/>
      <c r="Z158" s="99">
        <v>45</v>
      </c>
    </row>
    <row r="159" spans="2:26" s="94" customFormat="1" ht="17" customHeight="1">
      <c r="B159" s="95"/>
      <c r="C159" s="127"/>
      <c r="D159" s="96"/>
      <c r="E159" s="183">
        <v>6</v>
      </c>
      <c r="F159" s="196" t="s">
        <v>178</v>
      </c>
      <c r="G159" s="244">
        <v>33</v>
      </c>
      <c r="H159" s="244">
        <v>32</v>
      </c>
      <c r="I159" s="9">
        <f t="shared" si="19"/>
        <v>0.96969696969696972</v>
      </c>
      <c r="J159" s="220">
        <v>0</v>
      </c>
      <c r="K159" s="220">
        <v>1</v>
      </c>
      <c r="L159" s="97">
        <f t="shared" si="20"/>
        <v>31</v>
      </c>
      <c r="M159" s="97">
        <f t="shared" si="21"/>
        <v>1</v>
      </c>
      <c r="N159" s="10">
        <f t="shared" si="22"/>
        <v>3.0303030303030304E-2</v>
      </c>
      <c r="O159" s="18"/>
      <c r="P159" s="281"/>
      <c r="Q159" s="281"/>
      <c r="R159" s="281"/>
      <c r="S159" s="281"/>
      <c r="T159" s="281"/>
      <c r="U159" s="281"/>
      <c r="V159" s="281"/>
      <c r="W159" s="281"/>
      <c r="X159" s="18"/>
      <c r="Z159" s="99">
        <v>30</v>
      </c>
    </row>
    <row r="160" spans="2:26" s="94" customFormat="1" ht="17" customHeight="1">
      <c r="B160" s="95"/>
      <c r="C160" s="127"/>
      <c r="D160" s="96"/>
      <c r="E160" s="183">
        <v>7</v>
      </c>
      <c r="F160" s="196" t="s">
        <v>179</v>
      </c>
      <c r="G160" s="244">
        <v>27</v>
      </c>
      <c r="H160" s="244">
        <v>26</v>
      </c>
      <c r="I160" s="9">
        <f t="shared" si="19"/>
        <v>0.96296296296296291</v>
      </c>
      <c r="J160" s="220">
        <v>0</v>
      </c>
      <c r="K160" s="220">
        <v>0</v>
      </c>
      <c r="L160" s="97">
        <f t="shared" si="20"/>
        <v>26</v>
      </c>
      <c r="M160" s="97">
        <f t="shared" si="21"/>
        <v>0</v>
      </c>
      <c r="N160" s="10">
        <f t="shared" si="22"/>
        <v>0</v>
      </c>
      <c r="O160" s="18"/>
      <c r="P160" s="281"/>
      <c r="Q160" s="281"/>
      <c r="R160" s="281"/>
      <c r="S160" s="281"/>
      <c r="T160" s="281"/>
      <c r="U160" s="281"/>
      <c r="V160" s="281"/>
      <c r="W160" s="281"/>
      <c r="X160" s="18"/>
      <c r="Z160" s="99">
        <v>24</v>
      </c>
    </row>
    <row r="161" spans="2:29" s="94" customFormat="1" ht="17" customHeight="1">
      <c r="B161" s="95"/>
      <c r="C161" s="96"/>
      <c r="D161" s="96"/>
      <c r="E161" s="183">
        <v>8</v>
      </c>
      <c r="F161" s="196" t="s">
        <v>180</v>
      </c>
      <c r="G161" s="244">
        <v>36</v>
      </c>
      <c r="H161" s="244">
        <v>34</v>
      </c>
      <c r="I161" s="9">
        <f t="shared" si="19"/>
        <v>0.94444444444444442</v>
      </c>
      <c r="J161" s="220">
        <v>0</v>
      </c>
      <c r="K161" s="220">
        <v>0</v>
      </c>
      <c r="L161" s="97">
        <f t="shared" si="20"/>
        <v>34</v>
      </c>
      <c r="M161" s="97">
        <f t="shared" si="21"/>
        <v>0</v>
      </c>
      <c r="N161" s="10">
        <f t="shared" si="22"/>
        <v>0</v>
      </c>
      <c r="O161" s="18"/>
      <c r="P161" s="281"/>
      <c r="Q161" s="281"/>
      <c r="R161" s="281"/>
      <c r="S161" s="281"/>
      <c r="T161" s="281"/>
      <c r="U161" s="281"/>
      <c r="V161" s="281"/>
      <c r="W161" s="281"/>
      <c r="X161" s="18"/>
      <c r="Z161" s="99">
        <v>35</v>
      </c>
    </row>
    <row r="162" spans="2:29" s="94" customFormat="1" ht="17" customHeight="1">
      <c r="B162" s="95"/>
      <c r="C162" s="96"/>
      <c r="D162" s="96"/>
      <c r="E162" s="183">
        <v>9</v>
      </c>
      <c r="F162" s="196" t="s">
        <v>181</v>
      </c>
      <c r="G162" s="244">
        <v>32</v>
      </c>
      <c r="H162" s="244">
        <v>30</v>
      </c>
      <c r="I162" s="9">
        <f t="shared" si="19"/>
        <v>0.9375</v>
      </c>
      <c r="J162" s="220">
        <v>0</v>
      </c>
      <c r="K162" s="220">
        <v>0</v>
      </c>
      <c r="L162" s="97">
        <f t="shared" si="20"/>
        <v>30</v>
      </c>
      <c r="M162" s="97">
        <f t="shared" si="21"/>
        <v>0</v>
      </c>
      <c r="N162" s="10">
        <f t="shared" si="22"/>
        <v>0</v>
      </c>
      <c r="O162" s="18"/>
      <c r="P162" s="281"/>
      <c r="Q162" s="281"/>
      <c r="R162" s="281"/>
      <c r="S162" s="281"/>
      <c r="T162" s="281"/>
      <c r="U162" s="281"/>
      <c r="V162" s="281"/>
      <c r="W162" s="281"/>
      <c r="X162" s="18"/>
      <c r="Z162" s="99">
        <v>29</v>
      </c>
    </row>
    <row r="163" spans="2:29" s="94" customFormat="1" ht="17" customHeight="1">
      <c r="B163" s="95"/>
      <c r="C163" s="96"/>
      <c r="D163" s="96"/>
      <c r="E163" s="183">
        <v>10</v>
      </c>
      <c r="F163" s="196" t="s">
        <v>182</v>
      </c>
      <c r="G163" s="244">
        <v>163</v>
      </c>
      <c r="H163" s="244">
        <v>161</v>
      </c>
      <c r="I163" s="9">
        <f t="shared" si="19"/>
        <v>0.98773006134969321</v>
      </c>
      <c r="J163" s="220">
        <v>0</v>
      </c>
      <c r="K163" s="220">
        <v>0</v>
      </c>
      <c r="L163" s="97">
        <f t="shared" si="20"/>
        <v>161</v>
      </c>
      <c r="M163" s="97">
        <f t="shared" si="21"/>
        <v>0</v>
      </c>
      <c r="N163" s="10">
        <f t="shared" si="22"/>
        <v>0</v>
      </c>
      <c r="O163" s="18"/>
      <c r="P163" s="281"/>
      <c r="Q163" s="281"/>
      <c r="R163" s="281"/>
      <c r="S163" s="281"/>
      <c r="T163" s="281"/>
      <c r="U163" s="281"/>
      <c r="V163" s="281"/>
      <c r="W163" s="281"/>
      <c r="X163" s="18"/>
      <c r="Z163" s="99">
        <v>165</v>
      </c>
    </row>
    <row r="164" spans="2:29" s="94" customFormat="1" ht="17" customHeight="1">
      <c r="B164" s="95"/>
      <c r="C164" s="96"/>
      <c r="D164" s="96"/>
      <c r="E164" s="183">
        <v>11</v>
      </c>
      <c r="F164" s="196" t="s">
        <v>183</v>
      </c>
      <c r="G164" s="244">
        <v>78</v>
      </c>
      <c r="H164" s="244">
        <v>76</v>
      </c>
      <c r="I164" s="9">
        <f t="shared" si="19"/>
        <v>0.97435897435897434</v>
      </c>
      <c r="J164" s="220">
        <v>0</v>
      </c>
      <c r="K164" s="220">
        <v>0</v>
      </c>
      <c r="L164" s="97">
        <f t="shared" si="20"/>
        <v>76</v>
      </c>
      <c r="M164" s="97">
        <f t="shared" si="21"/>
        <v>0</v>
      </c>
      <c r="N164" s="10">
        <f t="shared" si="22"/>
        <v>0</v>
      </c>
      <c r="O164" s="18"/>
      <c r="P164" s="281"/>
      <c r="Q164" s="281"/>
      <c r="R164" s="281"/>
      <c r="S164" s="281"/>
      <c r="T164" s="281"/>
      <c r="U164" s="281"/>
      <c r="V164" s="281"/>
      <c r="W164" s="281"/>
      <c r="X164" s="18"/>
      <c r="Z164" s="99">
        <v>74</v>
      </c>
    </row>
    <row r="165" spans="2:29" s="94" customFormat="1" ht="17" customHeight="1">
      <c r="B165" s="95"/>
      <c r="C165" s="96"/>
      <c r="D165" s="96"/>
      <c r="E165" s="183">
        <v>12</v>
      </c>
      <c r="F165" s="196" t="s">
        <v>184</v>
      </c>
      <c r="G165" s="244">
        <v>45</v>
      </c>
      <c r="H165" s="244">
        <v>43</v>
      </c>
      <c r="I165" s="9">
        <f t="shared" si="19"/>
        <v>0.9555555555555556</v>
      </c>
      <c r="J165" s="220">
        <v>0</v>
      </c>
      <c r="K165" s="220">
        <v>0</v>
      </c>
      <c r="L165" s="97">
        <f t="shared" si="20"/>
        <v>43</v>
      </c>
      <c r="M165" s="97">
        <f t="shared" si="21"/>
        <v>0</v>
      </c>
      <c r="N165" s="10">
        <f t="shared" si="22"/>
        <v>0</v>
      </c>
      <c r="O165" s="18"/>
      <c r="P165" s="281"/>
      <c r="Q165" s="281"/>
      <c r="R165" s="281"/>
      <c r="S165" s="281"/>
      <c r="T165" s="281"/>
      <c r="U165" s="281"/>
      <c r="V165" s="281"/>
      <c r="W165" s="281"/>
      <c r="X165" s="18"/>
      <c r="Z165" s="99">
        <v>38</v>
      </c>
    </row>
    <row r="166" spans="2:29" s="94" customFormat="1" ht="17" customHeight="1">
      <c r="B166" s="95"/>
      <c r="C166" s="96"/>
      <c r="D166" s="96"/>
      <c r="E166" s="183">
        <v>13</v>
      </c>
      <c r="F166" s="196" t="s">
        <v>185</v>
      </c>
      <c r="G166" s="244">
        <v>46</v>
      </c>
      <c r="H166" s="244">
        <v>44</v>
      </c>
      <c r="I166" s="9">
        <f t="shared" si="19"/>
        <v>0.95652173913043481</v>
      </c>
      <c r="J166" s="220">
        <v>0</v>
      </c>
      <c r="K166" s="220">
        <v>0</v>
      </c>
      <c r="L166" s="97">
        <f t="shared" si="20"/>
        <v>44</v>
      </c>
      <c r="M166" s="97">
        <f t="shared" si="21"/>
        <v>0</v>
      </c>
      <c r="N166" s="10">
        <f t="shared" si="22"/>
        <v>0</v>
      </c>
      <c r="O166" s="18"/>
      <c r="P166" s="281"/>
      <c r="Q166" s="281"/>
      <c r="R166" s="281"/>
      <c r="S166" s="281"/>
      <c r="T166" s="281"/>
      <c r="U166" s="281"/>
      <c r="V166" s="281"/>
      <c r="W166" s="281"/>
      <c r="X166" s="18"/>
      <c r="Z166" s="99">
        <v>42</v>
      </c>
    </row>
    <row r="167" spans="2:29" s="94" customFormat="1" ht="17" customHeight="1">
      <c r="B167" s="95"/>
      <c r="C167" s="96"/>
      <c r="D167" s="96"/>
      <c r="E167" s="183">
        <v>14</v>
      </c>
      <c r="F167" s="196" t="s">
        <v>186</v>
      </c>
      <c r="G167" s="244">
        <v>40</v>
      </c>
      <c r="H167" s="244">
        <v>38</v>
      </c>
      <c r="I167" s="9">
        <f t="shared" si="19"/>
        <v>0.95</v>
      </c>
      <c r="J167" s="220">
        <v>0</v>
      </c>
      <c r="K167" s="220">
        <v>0</v>
      </c>
      <c r="L167" s="97">
        <f t="shared" si="20"/>
        <v>38</v>
      </c>
      <c r="M167" s="97">
        <f t="shared" si="21"/>
        <v>0</v>
      </c>
      <c r="N167" s="10">
        <f t="shared" si="22"/>
        <v>0</v>
      </c>
      <c r="O167" s="18"/>
      <c r="P167" s="281"/>
      <c r="Q167" s="281"/>
      <c r="R167" s="281"/>
      <c r="S167" s="281"/>
      <c r="T167" s="281"/>
      <c r="U167" s="281"/>
      <c r="V167" s="281"/>
      <c r="W167" s="281"/>
      <c r="X167" s="18"/>
      <c r="Z167" s="99">
        <v>37</v>
      </c>
    </row>
    <row r="168" spans="2:29" s="94" customFormat="1" ht="17" customHeight="1">
      <c r="B168" s="95"/>
      <c r="C168" s="96"/>
      <c r="D168" s="96"/>
      <c r="E168" s="183">
        <v>15</v>
      </c>
      <c r="F168" s="196" t="s">
        <v>187</v>
      </c>
      <c r="G168" s="244">
        <v>67</v>
      </c>
      <c r="H168" s="244">
        <v>65</v>
      </c>
      <c r="I168" s="9">
        <f t="shared" si="19"/>
        <v>0.97014925373134331</v>
      </c>
      <c r="J168" s="220">
        <v>0</v>
      </c>
      <c r="K168" s="220">
        <v>0</v>
      </c>
      <c r="L168" s="97">
        <f t="shared" si="20"/>
        <v>65</v>
      </c>
      <c r="M168" s="97">
        <f t="shared" si="21"/>
        <v>0</v>
      </c>
      <c r="N168" s="10">
        <f t="shared" si="22"/>
        <v>0</v>
      </c>
      <c r="O168" s="18"/>
      <c r="P168" s="281"/>
      <c r="Q168" s="281"/>
      <c r="R168" s="281"/>
      <c r="S168" s="281"/>
      <c r="T168" s="281"/>
      <c r="U168" s="281"/>
      <c r="V168" s="281"/>
      <c r="W168" s="281"/>
      <c r="X168" s="18"/>
      <c r="Z168" s="99">
        <v>63</v>
      </c>
    </row>
    <row r="169" spans="2:29" s="94" customFormat="1" ht="17" customHeight="1">
      <c r="B169" s="95"/>
      <c r="C169" s="96"/>
      <c r="D169" s="96"/>
      <c r="E169" s="187">
        <v>16</v>
      </c>
      <c r="F169" s="198" t="s">
        <v>188</v>
      </c>
      <c r="G169" s="245">
        <v>88</v>
      </c>
      <c r="H169" s="245">
        <v>86</v>
      </c>
      <c r="I169" s="11">
        <f t="shared" si="19"/>
        <v>0.97727272727272729</v>
      </c>
      <c r="J169" s="221">
        <v>0</v>
      </c>
      <c r="K169" s="221">
        <v>0</v>
      </c>
      <c r="L169" s="100">
        <f t="shared" si="20"/>
        <v>86</v>
      </c>
      <c r="M169" s="100">
        <f t="shared" si="21"/>
        <v>0</v>
      </c>
      <c r="N169" s="12">
        <f t="shared" si="22"/>
        <v>0</v>
      </c>
      <c r="O169" s="18"/>
      <c r="P169" s="281"/>
      <c r="Q169" s="281"/>
      <c r="R169" s="281"/>
      <c r="S169" s="281"/>
      <c r="T169" s="281"/>
      <c r="U169" s="281"/>
      <c r="V169" s="281"/>
      <c r="W169" s="281"/>
      <c r="X169" s="18"/>
      <c r="Z169" s="99">
        <v>89</v>
      </c>
    </row>
    <row r="170" spans="2:29" s="94" customFormat="1" ht="18" customHeight="1">
      <c r="B170" s="101"/>
      <c r="C170" s="102"/>
      <c r="D170" s="102"/>
      <c r="E170" s="161" t="s">
        <v>11</v>
      </c>
      <c r="F170" s="161"/>
      <c r="G170" s="168">
        <f>SUM(G154:G169)</f>
        <v>958</v>
      </c>
      <c r="H170" s="168">
        <f>SUM(H154:H169)</f>
        <v>930</v>
      </c>
      <c r="I170" s="147">
        <f t="shared" si="19"/>
        <v>0.97077244258872653</v>
      </c>
      <c r="J170" s="146">
        <f>SUM(J154:J169)</f>
        <v>0</v>
      </c>
      <c r="K170" s="146">
        <f>SUM(K154:K169)</f>
        <v>2</v>
      </c>
      <c r="L170" s="146">
        <f t="shared" si="20"/>
        <v>928</v>
      </c>
      <c r="M170" s="146">
        <f t="shared" si="21"/>
        <v>2</v>
      </c>
      <c r="N170" s="148">
        <f t="shared" si="22"/>
        <v>2.0876826722338203E-3</v>
      </c>
      <c r="O170" s="270"/>
      <c r="P170" s="291">
        <f>G170</f>
        <v>958</v>
      </c>
      <c r="Q170" s="291">
        <f>H170</f>
        <v>930</v>
      </c>
      <c r="R170" s="282"/>
      <c r="S170" s="282"/>
      <c r="T170" s="282"/>
      <c r="U170" s="282"/>
      <c r="V170" s="282"/>
      <c r="W170" s="282"/>
      <c r="X170" s="270"/>
    </row>
    <row r="171" spans="2:29" s="94" customFormat="1" ht="17" customHeight="1">
      <c r="B171" s="95">
        <v>9</v>
      </c>
      <c r="C171" s="96" t="s">
        <v>202</v>
      </c>
      <c r="D171" s="96" t="s">
        <v>203</v>
      </c>
      <c r="E171" s="179">
        <v>1</v>
      </c>
      <c r="F171" s="194" t="s">
        <v>113</v>
      </c>
      <c r="G171" s="219">
        <v>38</v>
      </c>
      <c r="H171" s="246">
        <v>38</v>
      </c>
      <c r="I171" s="15">
        <f>H171/G171</f>
        <v>1</v>
      </c>
      <c r="J171" s="247">
        <v>0</v>
      </c>
      <c r="K171" s="247">
        <v>0</v>
      </c>
      <c r="L171" s="117">
        <f>H171-J171-K171</f>
        <v>38</v>
      </c>
      <c r="M171" s="108">
        <f>J171+K171</f>
        <v>0</v>
      </c>
      <c r="N171" s="16">
        <f>M171/G171</f>
        <v>0</v>
      </c>
      <c r="O171" s="18"/>
      <c r="P171" s="281"/>
      <c r="Q171" s="281"/>
      <c r="R171" s="281"/>
      <c r="S171" s="281"/>
      <c r="T171" s="281"/>
      <c r="U171" s="281"/>
      <c r="V171" s="281"/>
      <c r="W171" s="281"/>
      <c r="X171" s="18"/>
      <c r="Z171" s="119">
        <v>2</v>
      </c>
      <c r="AA171" s="98" t="s">
        <v>204</v>
      </c>
      <c r="AB171" s="99">
        <v>235</v>
      </c>
      <c r="AC171" s="120">
        <v>235</v>
      </c>
    </row>
    <row r="172" spans="2:29" s="94" customFormat="1" ht="17" customHeight="1">
      <c r="B172" s="95"/>
      <c r="C172" s="96"/>
      <c r="D172" s="96"/>
      <c r="E172" s="183">
        <v>2</v>
      </c>
      <c r="F172" s="196" t="s">
        <v>204</v>
      </c>
      <c r="G172" s="220">
        <v>218</v>
      </c>
      <c r="H172" s="248">
        <v>218</v>
      </c>
      <c r="I172" s="9">
        <f>H172/G172</f>
        <v>1</v>
      </c>
      <c r="J172" s="249">
        <v>0</v>
      </c>
      <c r="K172" s="249">
        <v>0</v>
      </c>
      <c r="L172" s="104">
        <f>H172-J172-K172</f>
        <v>218</v>
      </c>
      <c r="M172" s="97">
        <f>J172+K172</f>
        <v>0</v>
      </c>
      <c r="N172" s="10">
        <f>M172/G172</f>
        <v>0</v>
      </c>
      <c r="O172" s="18"/>
      <c r="P172" s="281"/>
      <c r="Q172" s="281"/>
      <c r="R172" s="281"/>
      <c r="S172" s="281"/>
      <c r="T172" s="281"/>
      <c r="U172" s="281"/>
      <c r="V172" s="281"/>
      <c r="W172" s="281"/>
      <c r="X172" s="18"/>
      <c r="Z172" s="119">
        <v>3</v>
      </c>
      <c r="AA172" s="98" t="s">
        <v>203</v>
      </c>
      <c r="AB172" s="99">
        <v>51</v>
      </c>
      <c r="AC172" s="120">
        <v>51</v>
      </c>
    </row>
    <row r="173" spans="2:29" s="94" customFormat="1" ht="17" customHeight="1">
      <c r="B173" s="95"/>
      <c r="C173" s="96"/>
      <c r="D173" s="96"/>
      <c r="E173" s="183">
        <v>3</v>
      </c>
      <c r="F173" s="196" t="s">
        <v>203</v>
      </c>
      <c r="G173" s="220">
        <v>50</v>
      </c>
      <c r="H173" s="248">
        <v>50</v>
      </c>
      <c r="I173" s="9">
        <f>H173/G173</f>
        <v>1</v>
      </c>
      <c r="J173" s="249">
        <v>0</v>
      </c>
      <c r="K173" s="249">
        <v>0</v>
      </c>
      <c r="L173" s="104">
        <f>H173-J173-K173</f>
        <v>50</v>
      </c>
      <c r="M173" s="97">
        <f>J173+K173</f>
        <v>0</v>
      </c>
      <c r="N173" s="10">
        <f>M173/G173</f>
        <v>0</v>
      </c>
      <c r="O173" s="18"/>
      <c r="P173" s="281"/>
      <c r="Q173" s="281"/>
      <c r="R173" s="281"/>
      <c r="S173" s="281"/>
      <c r="T173" s="281"/>
      <c r="U173" s="281"/>
      <c r="V173" s="281"/>
      <c r="W173" s="281"/>
      <c r="X173" s="18"/>
      <c r="Z173" s="119">
        <v>4</v>
      </c>
      <c r="AA173" s="98" t="s">
        <v>205</v>
      </c>
      <c r="AB173" s="99">
        <v>93</v>
      </c>
      <c r="AC173" s="120">
        <v>93</v>
      </c>
    </row>
    <row r="174" spans="2:29" s="94" customFormat="1" ht="17" customHeight="1">
      <c r="B174" s="95"/>
      <c r="C174" s="96"/>
      <c r="D174" s="96"/>
      <c r="E174" s="183">
        <v>4</v>
      </c>
      <c r="F174" s="196" t="s">
        <v>205</v>
      </c>
      <c r="G174" s="220">
        <v>90</v>
      </c>
      <c r="H174" s="248">
        <v>90</v>
      </c>
      <c r="I174" s="9">
        <f>H174/G174</f>
        <v>1</v>
      </c>
      <c r="J174" s="249">
        <v>0</v>
      </c>
      <c r="K174" s="249">
        <v>0</v>
      </c>
      <c r="L174" s="104">
        <f>H174-J174-K174</f>
        <v>90</v>
      </c>
      <c r="M174" s="97">
        <f>J174+K174</f>
        <v>0</v>
      </c>
      <c r="N174" s="10">
        <f>M174/G174</f>
        <v>0</v>
      </c>
      <c r="O174" s="18"/>
      <c r="P174" s="281"/>
      <c r="Q174" s="281"/>
      <c r="R174" s="281"/>
      <c r="S174" s="281"/>
      <c r="T174" s="281"/>
      <c r="U174" s="281"/>
      <c r="V174" s="281"/>
      <c r="W174" s="281"/>
      <c r="X174" s="18"/>
      <c r="Z174" s="119">
        <v>5</v>
      </c>
      <c r="AA174" s="98" t="s">
        <v>206</v>
      </c>
      <c r="AB174" s="99">
        <v>45</v>
      </c>
      <c r="AC174" s="120">
        <v>45</v>
      </c>
    </row>
    <row r="175" spans="2:29" s="94" customFormat="1" ht="17" customHeight="1">
      <c r="B175" s="95"/>
      <c r="C175" s="96"/>
      <c r="D175" s="96"/>
      <c r="E175" s="183">
        <v>5</v>
      </c>
      <c r="F175" s="196" t="s">
        <v>206</v>
      </c>
      <c r="G175" s="220">
        <v>45</v>
      </c>
      <c r="H175" s="248">
        <v>45</v>
      </c>
      <c r="I175" s="9">
        <f>H175/G175</f>
        <v>1</v>
      </c>
      <c r="J175" s="249">
        <v>0</v>
      </c>
      <c r="K175" s="249">
        <v>0</v>
      </c>
      <c r="L175" s="104">
        <f>H175-J175-K175</f>
        <v>45</v>
      </c>
      <c r="M175" s="97">
        <f>J175+K175</f>
        <v>0</v>
      </c>
      <c r="N175" s="10">
        <f>M175/G175</f>
        <v>0</v>
      </c>
      <c r="O175" s="18"/>
      <c r="P175" s="281"/>
      <c r="Q175" s="281"/>
      <c r="R175" s="281"/>
      <c r="S175" s="281"/>
      <c r="T175" s="281"/>
      <c r="U175" s="281"/>
      <c r="V175" s="281"/>
      <c r="W175" s="281"/>
      <c r="X175" s="18"/>
      <c r="Z175" s="119">
        <v>6</v>
      </c>
      <c r="AA175" s="98" t="s">
        <v>207</v>
      </c>
      <c r="AB175" s="99">
        <v>26</v>
      </c>
      <c r="AC175" s="120">
        <v>26</v>
      </c>
    </row>
    <row r="176" spans="2:29" s="94" customFormat="1" ht="17" customHeight="1">
      <c r="B176" s="95"/>
      <c r="C176" s="96"/>
      <c r="D176" s="96"/>
      <c r="E176" s="183">
        <v>6</v>
      </c>
      <c r="F176" s="196" t="s">
        <v>207</v>
      </c>
      <c r="G176" s="220">
        <v>28</v>
      </c>
      <c r="H176" s="248">
        <v>28</v>
      </c>
      <c r="I176" s="9">
        <f>H176/G176</f>
        <v>1</v>
      </c>
      <c r="J176" s="249">
        <v>0</v>
      </c>
      <c r="K176" s="249">
        <v>1</v>
      </c>
      <c r="L176" s="104">
        <f>H176-J176-K176</f>
        <v>27</v>
      </c>
      <c r="M176" s="97">
        <f>J176+K176</f>
        <v>1</v>
      </c>
      <c r="N176" s="10">
        <f>M176/G176</f>
        <v>3.5714285714285712E-2</v>
      </c>
      <c r="O176" s="18"/>
      <c r="P176" s="281"/>
      <c r="Q176" s="281"/>
      <c r="R176" s="281"/>
      <c r="S176" s="281"/>
      <c r="T176" s="281"/>
      <c r="U176" s="281"/>
      <c r="V176" s="281"/>
      <c r="W176" s="281"/>
      <c r="X176" s="18"/>
      <c r="Z176" s="119">
        <v>7</v>
      </c>
      <c r="AA176" s="98" t="s">
        <v>208</v>
      </c>
      <c r="AB176" s="99">
        <v>90</v>
      </c>
      <c r="AC176" s="120">
        <v>90</v>
      </c>
    </row>
    <row r="177" spans="2:29" s="94" customFormat="1" ht="17" customHeight="1">
      <c r="B177" s="95"/>
      <c r="C177" s="96"/>
      <c r="D177" s="96"/>
      <c r="E177" s="183">
        <v>7</v>
      </c>
      <c r="F177" s="196" t="s">
        <v>208</v>
      </c>
      <c r="G177" s="220">
        <v>97</v>
      </c>
      <c r="H177" s="248">
        <v>97</v>
      </c>
      <c r="I177" s="9">
        <f>H177/G177</f>
        <v>1</v>
      </c>
      <c r="J177" s="249">
        <v>0</v>
      </c>
      <c r="K177" s="249">
        <v>0</v>
      </c>
      <c r="L177" s="104">
        <f>H177-J177-K177</f>
        <v>97</v>
      </c>
      <c r="M177" s="97">
        <f>J177+K177</f>
        <v>0</v>
      </c>
      <c r="N177" s="10">
        <f>M177/G177</f>
        <v>0</v>
      </c>
      <c r="O177" s="18"/>
      <c r="P177" s="281"/>
      <c r="Q177" s="281"/>
      <c r="R177" s="281"/>
      <c r="S177" s="281"/>
      <c r="T177" s="281"/>
      <c r="U177" s="281"/>
      <c r="V177" s="281"/>
      <c r="W177" s="281"/>
      <c r="X177" s="18"/>
      <c r="Z177" s="119">
        <v>8</v>
      </c>
      <c r="AA177" s="98" t="s">
        <v>209</v>
      </c>
      <c r="AB177" s="99">
        <v>74</v>
      </c>
      <c r="AC177" s="120">
        <v>74</v>
      </c>
    </row>
    <row r="178" spans="2:29" s="94" customFormat="1" ht="17" customHeight="1">
      <c r="B178" s="95"/>
      <c r="C178" s="96"/>
      <c r="D178" s="96"/>
      <c r="E178" s="183">
        <v>8</v>
      </c>
      <c r="F178" s="196" t="s">
        <v>209</v>
      </c>
      <c r="G178" s="220">
        <v>75</v>
      </c>
      <c r="H178" s="248">
        <v>75</v>
      </c>
      <c r="I178" s="9">
        <f>H178/G178</f>
        <v>1</v>
      </c>
      <c r="J178" s="249">
        <v>0</v>
      </c>
      <c r="K178" s="249">
        <v>0</v>
      </c>
      <c r="L178" s="104">
        <f>H178-J178-K178</f>
        <v>75</v>
      </c>
      <c r="M178" s="97">
        <f>J178+K178</f>
        <v>0</v>
      </c>
      <c r="N178" s="10">
        <f>M178/G178</f>
        <v>0</v>
      </c>
      <c r="O178" s="18"/>
      <c r="P178" s="281"/>
      <c r="Q178" s="281"/>
      <c r="R178" s="281"/>
      <c r="S178" s="281"/>
      <c r="T178" s="281"/>
      <c r="U178" s="281"/>
      <c r="V178" s="281"/>
      <c r="W178" s="281"/>
      <c r="X178" s="18"/>
      <c r="Z178" s="119">
        <v>9</v>
      </c>
      <c r="AA178" s="98" t="s">
        <v>210</v>
      </c>
      <c r="AB178" s="99">
        <v>65</v>
      </c>
      <c r="AC178" s="120">
        <v>65</v>
      </c>
    </row>
    <row r="179" spans="2:29" s="94" customFormat="1" ht="17" customHeight="1">
      <c r="B179" s="95"/>
      <c r="C179" s="96"/>
      <c r="D179" s="96"/>
      <c r="E179" s="183">
        <v>9</v>
      </c>
      <c r="F179" s="196" t="s">
        <v>210</v>
      </c>
      <c r="G179" s="220">
        <v>63</v>
      </c>
      <c r="H179" s="248">
        <v>63</v>
      </c>
      <c r="I179" s="9">
        <f>H179/G179</f>
        <v>1</v>
      </c>
      <c r="J179" s="249">
        <v>0</v>
      </c>
      <c r="K179" s="249">
        <v>0</v>
      </c>
      <c r="L179" s="104">
        <f>H179-J179-K179</f>
        <v>63</v>
      </c>
      <c r="M179" s="97">
        <f>J179+K179</f>
        <v>0</v>
      </c>
      <c r="N179" s="10">
        <f>M179/G179</f>
        <v>0</v>
      </c>
      <c r="O179" s="18"/>
      <c r="P179" s="281"/>
      <c r="Q179" s="281"/>
      <c r="R179" s="281"/>
      <c r="S179" s="281"/>
      <c r="T179" s="281"/>
      <c r="U179" s="281"/>
      <c r="V179" s="281"/>
      <c r="W179" s="281"/>
      <c r="X179" s="18"/>
      <c r="Z179" s="119">
        <v>10</v>
      </c>
      <c r="AA179" s="98" t="s">
        <v>211</v>
      </c>
      <c r="AB179" s="99">
        <v>36</v>
      </c>
      <c r="AC179" s="120">
        <v>36</v>
      </c>
    </row>
    <row r="180" spans="2:29" s="94" customFormat="1" ht="17" customHeight="1">
      <c r="B180" s="95"/>
      <c r="C180" s="96"/>
      <c r="D180" s="96"/>
      <c r="E180" s="187">
        <v>10</v>
      </c>
      <c r="F180" s="198" t="s">
        <v>211</v>
      </c>
      <c r="G180" s="221">
        <v>33</v>
      </c>
      <c r="H180" s="250">
        <v>33</v>
      </c>
      <c r="I180" s="11">
        <f>H180/G180</f>
        <v>1</v>
      </c>
      <c r="J180" s="251">
        <v>0</v>
      </c>
      <c r="K180" s="251">
        <v>0</v>
      </c>
      <c r="L180" s="125">
        <f>H180-J180-K180</f>
        <v>33</v>
      </c>
      <c r="M180" s="100">
        <f>J180+K180</f>
        <v>0</v>
      </c>
      <c r="N180" s="12">
        <f>M180/G180</f>
        <v>0</v>
      </c>
      <c r="O180" s="18"/>
      <c r="P180" s="281"/>
      <c r="Q180" s="281"/>
      <c r="R180" s="281"/>
      <c r="S180" s="281"/>
      <c r="T180" s="281"/>
      <c r="U180" s="281"/>
      <c r="V180" s="281"/>
      <c r="W180" s="281"/>
      <c r="X180" s="18"/>
    </row>
    <row r="181" spans="2:29" s="94" customFormat="1" ht="18" customHeight="1">
      <c r="B181" s="101"/>
      <c r="C181" s="102"/>
      <c r="D181" s="102"/>
      <c r="E181" s="161" t="s">
        <v>11</v>
      </c>
      <c r="F181" s="161"/>
      <c r="G181" s="146">
        <f>SUM(G171:G180)</f>
        <v>737</v>
      </c>
      <c r="H181" s="146">
        <f>SUM(H171:H180)</f>
        <v>737</v>
      </c>
      <c r="I181" s="147">
        <f>H181/G181</f>
        <v>1</v>
      </c>
      <c r="J181" s="146">
        <f t="shared" ref="J181:K181" si="23">SUM(J171:J180)</f>
        <v>0</v>
      </c>
      <c r="K181" s="146">
        <f t="shared" si="23"/>
        <v>1</v>
      </c>
      <c r="L181" s="162">
        <f>H181-J181-K181</f>
        <v>736</v>
      </c>
      <c r="M181" s="146">
        <f>J181+K181</f>
        <v>1</v>
      </c>
      <c r="N181" s="148">
        <f>M181/G181</f>
        <v>1.3568521031207597E-3</v>
      </c>
      <c r="O181" s="270"/>
      <c r="P181" s="282">
        <f>G181</f>
        <v>737</v>
      </c>
      <c r="Q181" s="282">
        <f>H181</f>
        <v>737</v>
      </c>
      <c r="R181" s="282"/>
      <c r="S181" s="282"/>
      <c r="T181" s="282"/>
      <c r="U181" s="282"/>
      <c r="V181" s="282"/>
      <c r="W181" s="282"/>
      <c r="X181" s="270"/>
      <c r="Z181" s="103">
        <v>765</v>
      </c>
      <c r="AB181" s="94">
        <f>Z181-G181</f>
        <v>28</v>
      </c>
    </row>
    <row r="182" spans="2:29" s="94" customFormat="1" ht="17" customHeight="1">
      <c r="B182" s="106">
        <v>10</v>
      </c>
      <c r="C182" s="107" t="s">
        <v>221</v>
      </c>
      <c r="D182" s="107" t="s">
        <v>222</v>
      </c>
      <c r="E182" s="108">
        <v>1</v>
      </c>
      <c r="F182" s="252" t="s">
        <v>295</v>
      </c>
      <c r="G182" s="108">
        <v>108</v>
      </c>
      <c r="H182" s="108">
        <v>107</v>
      </c>
      <c r="I182" s="15">
        <f>H182/G182</f>
        <v>0.9907407407407407</v>
      </c>
      <c r="J182" s="108">
        <v>0</v>
      </c>
      <c r="K182" s="108">
        <v>0</v>
      </c>
      <c r="L182" s="117">
        <f>H182-J182-K182</f>
        <v>107</v>
      </c>
      <c r="M182" s="108">
        <f>J182+K182</f>
        <v>0</v>
      </c>
      <c r="N182" s="16">
        <f>M182/G182</f>
        <v>0</v>
      </c>
      <c r="O182" s="18"/>
      <c r="P182" s="281"/>
      <c r="Q182" s="281"/>
      <c r="R182" s="281"/>
      <c r="S182" s="281"/>
      <c r="T182" s="281"/>
      <c r="U182" s="281"/>
      <c r="V182" s="281"/>
      <c r="W182" s="281"/>
      <c r="X182" s="18"/>
    </row>
    <row r="183" spans="2:29" s="94" customFormat="1" ht="17" customHeight="1">
      <c r="B183" s="95"/>
      <c r="C183" s="96"/>
      <c r="D183" s="96"/>
      <c r="E183" s="97">
        <v>2</v>
      </c>
      <c r="F183" s="253" t="s">
        <v>229</v>
      </c>
      <c r="G183" s="97">
        <v>111</v>
      </c>
      <c r="H183" s="97">
        <v>110</v>
      </c>
      <c r="I183" s="9">
        <f>H183/G183</f>
        <v>0.99099099099099097</v>
      </c>
      <c r="J183" s="97">
        <v>0</v>
      </c>
      <c r="K183" s="97">
        <v>0</v>
      </c>
      <c r="L183" s="104">
        <f>H183-J183-K183</f>
        <v>110</v>
      </c>
      <c r="M183" s="97">
        <f>J183+K183</f>
        <v>0</v>
      </c>
      <c r="N183" s="10">
        <f>M183/G183</f>
        <v>0</v>
      </c>
      <c r="O183" s="18"/>
      <c r="P183" s="281"/>
      <c r="Q183" s="281"/>
      <c r="R183" s="281"/>
      <c r="S183" s="281"/>
      <c r="T183" s="281"/>
      <c r="U183" s="281"/>
      <c r="V183" s="281"/>
      <c r="W183" s="281"/>
      <c r="X183" s="18"/>
    </row>
    <row r="184" spans="2:29" s="94" customFormat="1" ht="17" customHeight="1">
      <c r="B184" s="95"/>
      <c r="C184" s="96"/>
      <c r="D184" s="96"/>
      <c r="E184" s="97">
        <v>3</v>
      </c>
      <c r="F184" s="253" t="s">
        <v>227</v>
      </c>
      <c r="G184" s="97">
        <v>82</v>
      </c>
      <c r="H184" s="97">
        <v>81</v>
      </c>
      <c r="I184" s="9">
        <f>H184/G184</f>
        <v>0.98780487804878048</v>
      </c>
      <c r="J184" s="97">
        <v>0</v>
      </c>
      <c r="K184" s="97">
        <v>0</v>
      </c>
      <c r="L184" s="104">
        <f>H184-J184-K184</f>
        <v>81</v>
      </c>
      <c r="M184" s="97">
        <f>J184+K184</f>
        <v>0</v>
      </c>
      <c r="N184" s="10">
        <f>M184/G184</f>
        <v>0</v>
      </c>
      <c r="O184" s="18"/>
      <c r="P184" s="281"/>
      <c r="Q184" s="281"/>
      <c r="R184" s="281"/>
      <c r="S184" s="281"/>
      <c r="T184" s="281"/>
      <c r="U184" s="281"/>
      <c r="V184" s="281"/>
      <c r="W184" s="281"/>
      <c r="X184" s="18"/>
    </row>
    <row r="185" spans="2:29" s="94" customFormat="1" ht="17" customHeight="1">
      <c r="B185" s="95"/>
      <c r="C185" s="96"/>
      <c r="D185" s="96"/>
      <c r="E185" s="97">
        <v>4</v>
      </c>
      <c r="F185" s="253" t="s">
        <v>226</v>
      </c>
      <c r="G185" s="97">
        <v>34</v>
      </c>
      <c r="H185" s="97">
        <v>33</v>
      </c>
      <c r="I185" s="9">
        <f>H185/G185</f>
        <v>0.97058823529411764</v>
      </c>
      <c r="J185" s="97">
        <v>0</v>
      </c>
      <c r="K185" s="97">
        <v>0</v>
      </c>
      <c r="L185" s="104">
        <f>H185-J185-K185</f>
        <v>33</v>
      </c>
      <c r="M185" s="97">
        <f>J185+K185</f>
        <v>0</v>
      </c>
      <c r="N185" s="10">
        <f>M185/G185</f>
        <v>0</v>
      </c>
      <c r="O185" s="18"/>
      <c r="P185" s="281"/>
      <c r="Q185" s="281"/>
      <c r="R185" s="281"/>
      <c r="S185" s="281"/>
      <c r="T185" s="281"/>
      <c r="U185" s="281"/>
      <c r="V185" s="281"/>
      <c r="W185" s="281"/>
      <c r="X185" s="18"/>
    </row>
    <row r="186" spans="2:29" s="94" customFormat="1" ht="17" customHeight="1">
      <c r="B186" s="95"/>
      <c r="C186" s="96"/>
      <c r="D186" s="96"/>
      <c r="E186" s="97">
        <v>5</v>
      </c>
      <c r="F186" s="253" t="s">
        <v>222</v>
      </c>
      <c r="G186" s="97">
        <v>55</v>
      </c>
      <c r="H186" s="97">
        <v>54</v>
      </c>
      <c r="I186" s="9">
        <f>H186/G186</f>
        <v>0.98181818181818181</v>
      </c>
      <c r="J186" s="97">
        <v>0</v>
      </c>
      <c r="K186" s="97">
        <v>0</v>
      </c>
      <c r="L186" s="104">
        <f>H186-J186-K186</f>
        <v>54</v>
      </c>
      <c r="M186" s="97">
        <f>J186+K186</f>
        <v>0</v>
      </c>
      <c r="N186" s="10">
        <f>M186/G186</f>
        <v>0</v>
      </c>
      <c r="O186" s="18"/>
      <c r="P186" s="281"/>
      <c r="Q186" s="281"/>
      <c r="R186" s="281"/>
      <c r="S186" s="281"/>
      <c r="T186" s="281"/>
      <c r="U186" s="281"/>
      <c r="V186" s="281"/>
      <c r="W186" s="281"/>
      <c r="X186" s="18"/>
    </row>
    <row r="187" spans="2:29" s="94" customFormat="1" ht="17" customHeight="1">
      <c r="B187" s="95"/>
      <c r="C187" s="96"/>
      <c r="D187" s="96"/>
      <c r="E187" s="97">
        <v>6</v>
      </c>
      <c r="F187" s="253" t="s">
        <v>296</v>
      </c>
      <c r="G187" s="97">
        <v>72</v>
      </c>
      <c r="H187" s="97">
        <v>70</v>
      </c>
      <c r="I187" s="9">
        <f>H187/G187</f>
        <v>0.97222222222222221</v>
      </c>
      <c r="J187" s="97">
        <v>0</v>
      </c>
      <c r="K187" s="97">
        <v>0</v>
      </c>
      <c r="L187" s="104">
        <f>H187-J187-K187</f>
        <v>70</v>
      </c>
      <c r="M187" s="97">
        <f>J187+K187</f>
        <v>0</v>
      </c>
      <c r="N187" s="10">
        <f>M187/G187</f>
        <v>0</v>
      </c>
      <c r="O187" s="18"/>
      <c r="P187" s="281"/>
      <c r="Q187" s="281"/>
      <c r="R187" s="281"/>
      <c r="S187" s="281"/>
      <c r="T187" s="281"/>
      <c r="U187" s="281"/>
      <c r="V187" s="281"/>
      <c r="W187" s="281"/>
      <c r="X187" s="18"/>
    </row>
    <row r="188" spans="2:29" s="94" customFormat="1" ht="17" customHeight="1">
      <c r="B188" s="95"/>
      <c r="C188" s="96"/>
      <c r="D188" s="96"/>
      <c r="E188" s="97">
        <v>7</v>
      </c>
      <c r="F188" s="253" t="s">
        <v>297</v>
      </c>
      <c r="G188" s="97">
        <v>57</v>
      </c>
      <c r="H188" s="97">
        <v>56</v>
      </c>
      <c r="I188" s="9">
        <f>H188/G188</f>
        <v>0.98245614035087714</v>
      </c>
      <c r="J188" s="97">
        <v>0</v>
      </c>
      <c r="K188" s="97">
        <v>1</v>
      </c>
      <c r="L188" s="104">
        <f>H188-J188-K188</f>
        <v>55</v>
      </c>
      <c r="M188" s="97">
        <f>J188+K188</f>
        <v>1</v>
      </c>
      <c r="N188" s="10">
        <f>M188/G188</f>
        <v>1.7543859649122806E-2</v>
      </c>
      <c r="O188" s="18"/>
      <c r="P188" s="281"/>
      <c r="Q188" s="281"/>
      <c r="R188" s="281"/>
      <c r="S188" s="281"/>
      <c r="T188" s="281"/>
      <c r="U188" s="281"/>
      <c r="V188" s="281"/>
      <c r="W188" s="281"/>
      <c r="X188" s="18"/>
    </row>
    <row r="189" spans="2:29" s="94" customFormat="1" ht="17" customHeight="1">
      <c r="B189" s="95"/>
      <c r="C189" s="96"/>
      <c r="D189" s="96"/>
      <c r="E189" s="97">
        <v>8</v>
      </c>
      <c r="F189" s="253" t="s">
        <v>224</v>
      </c>
      <c r="G189" s="97">
        <v>53</v>
      </c>
      <c r="H189" s="97">
        <v>52</v>
      </c>
      <c r="I189" s="9">
        <f>H189/G189</f>
        <v>0.98113207547169812</v>
      </c>
      <c r="J189" s="97">
        <v>0</v>
      </c>
      <c r="K189" s="97">
        <v>0</v>
      </c>
      <c r="L189" s="104">
        <f>H189-J189-K189</f>
        <v>52</v>
      </c>
      <c r="M189" s="97">
        <f>J189+K189</f>
        <v>0</v>
      </c>
      <c r="N189" s="10">
        <f>M189/G189</f>
        <v>0</v>
      </c>
      <c r="O189" s="18"/>
      <c r="P189" s="281"/>
      <c r="Q189" s="281"/>
      <c r="R189" s="281"/>
      <c r="S189" s="281"/>
      <c r="T189" s="281"/>
      <c r="U189" s="281"/>
      <c r="V189" s="281"/>
      <c r="W189" s="281"/>
      <c r="X189" s="18"/>
    </row>
    <row r="190" spans="2:29" s="94" customFormat="1" ht="17" customHeight="1">
      <c r="B190" s="95"/>
      <c r="C190" s="96"/>
      <c r="D190" s="96"/>
      <c r="E190" s="97">
        <v>9</v>
      </c>
      <c r="F190" s="253" t="s">
        <v>223</v>
      </c>
      <c r="G190" s="97">
        <v>92</v>
      </c>
      <c r="H190" s="97">
        <v>90</v>
      </c>
      <c r="I190" s="9">
        <f>H190/G190</f>
        <v>0.97826086956521741</v>
      </c>
      <c r="J190" s="97">
        <v>0</v>
      </c>
      <c r="K190" s="97">
        <v>0</v>
      </c>
      <c r="L190" s="104">
        <f>H190-J190-K190</f>
        <v>90</v>
      </c>
      <c r="M190" s="97">
        <f>J190+K190</f>
        <v>0</v>
      </c>
      <c r="N190" s="10">
        <f>M190/G190</f>
        <v>0</v>
      </c>
      <c r="O190" s="18"/>
      <c r="P190" s="281"/>
      <c r="Q190" s="281"/>
      <c r="R190" s="281"/>
      <c r="S190" s="281"/>
      <c r="T190" s="281"/>
      <c r="U190" s="281"/>
      <c r="V190" s="281"/>
      <c r="W190" s="281"/>
      <c r="X190" s="18"/>
    </row>
    <row r="191" spans="2:29" s="94" customFormat="1" ht="17" customHeight="1">
      <c r="B191" s="95"/>
      <c r="C191" s="96"/>
      <c r="D191" s="96"/>
      <c r="E191" s="97">
        <v>10</v>
      </c>
      <c r="F191" s="253" t="s">
        <v>298</v>
      </c>
      <c r="G191" s="97">
        <v>57</v>
      </c>
      <c r="H191" s="97">
        <v>56</v>
      </c>
      <c r="I191" s="9">
        <f>H191/G191</f>
        <v>0.98245614035087714</v>
      </c>
      <c r="J191" s="97">
        <v>0</v>
      </c>
      <c r="K191" s="97">
        <v>0</v>
      </c>
      <c r="L191" s="104">
        <f>H191-J191-K191</f>
        <v>56</v>
      </c>
      <c r="M191" s="97">
        <f>J191+K191</f>
        <v>0</v>
      </c>
      <c r="N191" s="10">
        <f>M191/G191</f>
        <v>0</v>
      </c>
      <c r="O191" s="18"/>
      <c r="P191" s="281"/>
      <c r="Q191" s="281"/>
      <c r="R191" s="281"/>
      <c r="S191" s="281"/>
      <c r="T191" s="281"/>
      <c r="U191" s="281"/>
      <c r="V191" s="281"/>
      <c r="W191" s="281"/>
      <c r="X191" s="18"/>
    </row>
    <row r="192" spans="2:29" s="94" customFormat="1" ht="17" customHeight="1">
      <c r="B192" s="95"/>
      <c r="C192" s="96"/>
      <c r="D192" s="96"/>
      <c r="E192" s="97">
        <v>11</v>
      </c>
      <c r="F192" s="253" t="s">
        <v>228</v>
      </c>
      <c r="G192" s="97">
        <v>32</v>
      </c>
      <c r="H192" s="97">
        <v>31</v>
      </c>
      <c r="I192" s="9">
        <f>H192/G192</f>
        <v>0.96875</v>
      </c>
      <c r="J192" s="97">
        <v>0</v>
      </c>
      <c r="K192" s="97">
        <v>0</v>
      </c>
      <c r="L192" s="104">
        <f>H192-J192-K192</f>
        <v>31</v>
      </c>
      <c r="M192" s="97">
        <f>J192+K192</f>
        <v>0</v>
      </c>
      <c r="N192" s="10">
        <f>M192/G192</f>
        <v>0</v>
      </c>
      <c r="O192" s="18"/>
      <c r="P192" s="281"/>
      <c r="Q192" s="281"/>
      <c r="R192" s="281"/>
      <c r="S192" s="281"/>
      <c r="T192" s="281"/>
      <c r="U192" s="281"/>
      <c r="V192" s="281"/>
      <c r="W192" s="281"/>
      <c r="X192" s="18"/>
    </row>
    <row r="193" spans="2:27" s="94" customFormat="1" ht="17" customHeight="1">
      <c r="B193" s="95"/>
      <c r="C193" s="96"/>
      <c r="D193" s="96"/>
      <c r="E193" s="97">
        <v>12</v>
      </c>
      <c r="F193" s="253" t="s">
        <v>299</v>
      </c>
      <c r="G193" s="97">
        <v>55</v>
      </c>
      <c r="H193" s="97">
        <v>54</v>
      </c>
      <c r="I193" s="9">
        <f>H193/G193</f>
        <v>0.98181818181818181</v>
      </c>
      <c r="J193" s="97">
        <v>0</v>
      </c>
      <c r="K193" s="97">
        <v>0</v>
      </c>
      <c r="L193" s="104">
        <f>H193-J193-K193</f>
        <v>54</v>
      </c>
      <c r="M193" s="97">
        <f>J193+K193</f>
        <v>0</v>
      </c>
      <c r="N193" s="10">
        <f>M193/G193</f>
        <v>0</v>
      </c>
      <c r="O193" s="18"/>
      <c r="P193" s="281"/>
      <c r="Q193" s="281"/>
      <c r="R193" s="281"/>
      <c r="S193" s="281"/>
      <c r="T193" s="281"/>
      <c r="U193" s="281"/>
      <c r="V193" s="281"/>
      <c r="W193" s="281"/>
      <c r="X193" s="18"/>
    </row>
    <row r="194" spans="2:27" s="94" customFormat="1" ht="17" customHeight="1">
      <c r="B194" s="95"/>
      <c r="C194" s="96"/>
      <c r="D194" s="96"/>
      <c r="E194" s="100">
        <v>13</v>
      </c>
      <c r="F194" s="254" t="s">
        <v>225</v>
      </c>
      <c r="G194" s="100">
        <v>61</v>
      </c>
      <c r="H194" s="100">
        <v>60</v>
      </c>
      <c r="I194" s="11">
        <f>H194/G194</f>
        <v>0.98360655737704916</v>
      </c>
      <c r="J194" s="100">
        <v>0</v>
      </c>
      <c r="K194" s="100">
        <v>0</v>
      </c>
      <c r="L194" s="125">
        <f>H194-J194-K194</f>
        <v>60</v>
      </c>
      <c r="M194" s="100">
        <f>J194+K194</f>
        <v>0</v>
      </c>
      <c r="N194" s="12">
        <f>M194/G194</f>
        <v>0</v>
      </c>
      <c r="O194" s="18"/>
      <c r="P194" s="281"/>
      <c r="Q194" s="281"/>
      <c r="R194" s="281"/>
      <c r="S194" s="281"/>
      <c r="T194" s="281"/>
      <c r="U194" s="281"/>
      <c r="V194" s="281"/>
      <c r="W194" s="281"/>
      <c r="X194" s="18"/>
    </row>
    <row r="195" spans="2:27" s="94" customFormat="1" ht="18" customHeight="1">
      <c r="B195" s="101"/>
      <c r="C195" s="102"/>
      <c r="D195" s="102"/>
      <c r="E195" s="161" t="s">
        <v>11</v>
      </c>
      <c r="F195" s="161"/>
      <c r="G195" s="146">
        <f>SUM(G182:G194)</f>
        <v>869</v>
      </c>
      <c r="H195" s="146">
        <f>SUM(H182:H194)</f>
        <v>854</v>
      </c>
      <c r="I195" s="147">
        <f>H195/G195</f>
        <v>0.98273878020713468</v>
      </c>
      <c r="J195" s="146">
        <f t="shared" ref="J195:K195" si="24">SUM(J182:J194)</f>
        <v>0</v>
      </c>
      <c r="K195" s="146">
        <f t="shared" si="24"/>
        <v>1</v>
      </c>
      <c r="L195" s="162">
        <f>H195-J195-K195</f>
        <v>853</v>
      </c>
      <c r="M195" s="146">
        <f>J195+K195</f>
        <v>1</v>
      </c>
      <c r="N195" s="148">
        <f>M195/G195</f>
        <v>1.1507479861910242E-3</v>
      </c>
      <c r="O195" s="270"/>
      <c r="P195" s="282">
        <f>G195</f>
        <v>869</v>
      </c>
      <c r="Q195" s="282">
        <f>H195</f>
        <v>854</v>
      </c>
      <c r="R195" s="282"/>
      <c r="S195" s="282"/>
      <c r="T195" s="282"/>
      <c r="U195" s="282"/>
      <c r="V195" s="282"/>
      <c r="W195" s="282"/>
      <c r="X195" s="270"/>
      <c r="Z195" s="94">
        <v>885</v>
      </c>
      <c r="AA195" s="94">
        <f>Z195-G195</f>
        <v>16</v>
      </c>
    </row>
    <row r="196" spans="2:27" s="94" customFormat="1" ht="18" customHeight="1">
      <c r="B196" s="106">
        <v>11</v>
      </c>
      <c r="C196" s="107" t="s">
        <v>189</v>
      </c>
      <c r="D196" s="107" t="s">
        <v>190</v>
      </c>
      <c r="E196" s="179">
        <v>1</v>
      </c>
      <c r="F196" s="212" t="s">
        <v>190</v>
      </c>
      <c r="G196" s="213">
        <v>145</v>
      </c>
      <c r="H196" s="213">
        <v>138</v>
      </c>
      <c r="I196" s="15">
        <f t="shared" si="19"/>
        <v>0.9517241379310345</v>
      </c>
      <c r="J196" s="117">
        <v>0</v>
      </c>
      <c r="K196" s="117">
        <v>0</v>
      </c>
      <c r="L196" s="108">
        <f t="shared" si="20"/>
        <v>138</v>
      </c>
      <c r="M196" s="108">
        <f t="shared" si="21"/>
        <v>0</v>
      </c>
      <c r="N196" s="16">
        <f t="shared" si="22"/>
        <v>0</v>
      </c>
      <c r="O196" s="18"/>
      <c r="P196" s="281"/>
      <c r="Q196" s="281"/>
      <c r="R196" s="281"/>
      <c r="S196" s="281"/>
      <c r="T196" s="281"/>
      <c r="U196" s="281"/>
      <c r="V196" s="281"/>
      <c r="W196" s="281"/>
      <c r="X196" s="18"/>
    </row>
    <row r="197" spans="2:27" s="94" customFormat="1" ht="18" customHeight="1">
      <c r="B197" s="95"/>
      <c r="C197" s="96"/>
      <c r="D197" s="96"/>
      <c r="E197" s="183">
        <v>2</v>
      </c>
      <c r="F197" s="214" t="s">
        <v>191</v>
      </c>
      <c r="G197" s="215">
        <v>86</v>
      </c>
      <c r="H197" s="215">
        <v>75</v>
      </c>
      <c r="I197" s="9">
        <f t="shared" si="19"/>
        <v>0.87209302325581395</v>
      </c>
      <c r="J197" s="104">
        <v>0</v>
      </c>
      <c r="K197" s="104">
        <v>0</v>
      </c>
      <c r="L197" s="97">
        <f t="shared" si="20"/>
        <v>75</v>
      </c>
      <c r="M197" s="97">
        <f t="shared" si="21"/>
        <v>0</v>
      </c>
      <c r="N197" s="10">
        <f t="shared" si="22"/>
        <v>0</v>
      </c>
      <c r="O197" s="18"/>
      <c r="P197" s="281"/>
      <c r="Q197" s="281"/>
      <c r="R197" s="281"/>
      <c r="S197" s="281"/>
      <c r="T197" s="281"/>
      <c r="U197" s="281"/>
      <c r="V197" s="281"/>
      <c r="W197" s="281"/>
      <c r="X197" s="18"/>
    </row>
    <row r="198" spans="2:27" s="94" customFormat="1" ht="24" customHeight="1">
      <c r="B198" s="95"/>
      <c r="C198" s="96"/>
      <c r="D198" s="96"/>
      <c r="E198" s="183">
        <v>3</v>
      </c>
      <c r="F198" s="214" t="s">
        <v>192</v>
      </c>
      <c r="G198" s="215">
        <v>104</v>
      </c>
      <c r="H198" s="215">
        <v>95</v>
      </c>
      <c r="I198" s="9">
        <f t="shared" si="19"/>
        <v>0.91346153846153844</v>
      </c>
      <c r="J198" s="104">
        <v>0</v>
      </c>
      <c r="K198" s="104">
        <v>0</v>
      </c>
      <c r="L198" s="97">
        <f t="shared" si="20"/>
        <v>95</v>
      </c>
      <c r="M198" s="97">
        <f t="shared" si="21"/>
        <v>0</v>
      </c>
      <c r="N198" s="10">
        <f t="shared" si="22"/>
        <v>0</v>
      </c>
      <c r="O198" s="18"/>
      <c r="P198" s="281"/>
      <c r="Q198" s="281"/>
      <c r="R198" s="281"/>
      <c r="S198" s="281"/>
      <c r="T198" s="281"/>
      <c r="U198" s="281"/>
      <c r="V198" s="281"/>
      <c r="W198" s="281"/>
      <c r="X198" s="18"/>
    </row>
    <row r="199" spans="2:27" s="94" customFormat="1" ht="18" customHeight="1">
      <c r="B199" s="95"/>
      <c r="C199" s="96"/>
      <c r="D199" s="96"/>
      <c r="E199" s="183">
        <v>4</v>
      </c>
      <c r="F199" s="214" t="s">
        <v>193</v>
      </c>
      <c r="G199" s="215">
        <v>89</v>
      </c>
      <c r="H199" s="215">
        <v>80</v>
      </c>
      <c r="I199" s="9">
        <f t="shared" si="19"/>
        <v>0.898876404494382</v>
      </c>
      <c r="J199" s="104">
        <v>0</v>
      </c>
      <c r="K199" s="104">
        <v>0</v>
      </c>
      <c r="L199" s="97">
        <f t="shared" si="20"/>
        <v>80</v>
      </c>
      <c r="M199" s="97">
        <f t="shared" si="21"/>
        <v>0</v>
      </c>
      <c r="N199" s="10">
        <f t="shared" si="22"/>
        <v>0</v>
      </c>
      <c r="O199" s="18"/>
      <c r="P199" s="281"/>
      <c r="Q199" s="281"/>
      <c r="R199" s="281"/>
      <c r="S199" s="281"/>
      <c r="T199" s="281"/>
      <c r="U199" s="281"/>
      <c r="V199" s="281"/>
      <c r="W199" s="281"/>
      <c r="X199" s="18"/>
    </row>
    <row r="200" spans="2:27" s="94" customFormat="1" ht="18" customHeight="1">
      <c r="B200" s="95"/>
      <c r="C200" s="96"/>
      <c r="D200" s="96"/>
      <c r="E200" s="187">
        <v>5</v>
      </c>
      <c r="F200" s="255" t="s">
        <v>194</v>
      </c>
      <c r="G200" s="218">
        <v>56</v>
      </c>
      <c r="H200" s="218">
        <v>47</v>
      </c>
      <c r="I200" s="11">
        <f t="shared" si="19"/>
        <v>0.8392857142857143</v>
      </c>
      <c r="J200" s="125">
        <v>0</v>
      </c>
      <c r="K200" s="125">
        <v>0</v>
      </c>
      <c r="L200" s="100">
        <f t="shared" si="20"/>
        <v>47</v>
      </c>
      <c r="M200" s="100">
        <f t="shared" si="21"/>
        <v>0</v>
      </c>
      <c r="N200" s="12">
        <f t="shared" si="22"/>
        <v>0</v>
      </c>
      <c r="O200" s="18"/>
      <c r="P200" s="281"/>
      <c r="Q200" s="281"/>
      <c r="R200" s="281"/>
      <c r="S200" s="281"/>
      <c r="T200" s="281"/>
      <c r="U200" s="281"/>
      <c r="V200" s="281"/>
      <c r="W200" s="281"/>
      <c r="X200" s="18"/>
    </row>
    <row r="201" spans="2:27" s="94" customFormat="1" ht="18" customHeight="1">
      <c r="B201" s="95"/>
      <c r="C201" s="111"/>
      <c r="D201" s="102"/>
      <c r="E201" s="166"/>
      <c r="F201" s="166"/>
      <c r="G201" s="261">
        <f>SUM(G196:G200)</f>
        <v>480</v>
      </c>
      <c r="H201" s="261">
        <f>SUM(H196:H200)</f>
        <v>435</v>
      </c>
      <c r="I201" s="159">
        <f t="shared" si="19"/>
        <v>0.90625</v>
      </c>
      <c r="J201" s="158">
        <f t="shared" ref="J201:K201" si="25">SUM(J196:J200)</f>
        <v>0</v>
      </c>
      <c r="K201" s="158">
        <f t="shared" si="25"/>
        <v>0</v>
      </c>
      <c r="L201" s="158">
        <f t="shared" si="20"/>
        <v>435</v>
      </c>
      <c r="M201" s="158">
        <f t="shared" si="21"/>
        <v>0</v>
      </c>
      <c r="N201" s="160">
        <f t="shared" si="22"/>
        <v>0</v>
      </c>
      <c r="O201" s="273"/>
      <c r="P201" s="285"/>
      <c r="Q201" s="285"/>
      <c r="R201" s="285"/>
      <c r="S201" s="285"/>
      <c r="T201" s="285"/>
      <c r="U201" s="285"/>
      <c r="V201" s="285"/>
      <c r="W201" s="285"/>
      <c r="X201" s="273"/>
    </row>
    <row r="202" spans="2:27" s="94" customFormat="1" ht="20" customHeight="1">
      <c r="B202" s="95"/>
      <c r="C202" s="130"/>
      <c r="D202" s="107" t="s">
        <v>195</v>
      </c>
      <c r="E202" s="179">
        <v>1</v>
      </c>
      <c r="F202" s="180" t="s">
        <v>196</v>
      </c>
      <c r="G202" s="181">
        <v>24</v>
      </c>
      <c r="H202" s="181">
        <v>24</v>
      </c>
      <c r="I202" s="15">
        <f t="shared" si="19"/>
        <v>1</v>
      </c>
      <c r="J202" s="182">
        <v>0</v>
      </c>
      <c r="K202" s="182">
        <v>0</v>
      </c>
      <c r="L202" s="108">
        <f t="shared" si="20"/>
        <v>24</v>
      </c>
      <c r="M202" s="108">
        <f t="shared" si="21"/>
        <v>0</v>
      </c>
      <c r="N202" s="16">
        <f t="shared" si="22"/>
        <v>0</v>
      </c>
      <c r="O202" s="18"/>
      <c r="P202" s="281"/>
      <c r="Q202" s="281"/>
      <c r="R202" s="281"/>
      <c r="S202" s="281"/>
      <c r="T202" s="281"/>
      <c r="U202" s="281"/>
      <c r="V202" s="281"/>
      <c r="W202" s="281"/>
      <c r="X202" s="18"/>
    </row>
    <row r="203" spans="2:27" s="94" customFormat="1" ht="20" customHeight="1">
      <c r="B203" s="95"/>
      <c r="C203" s="96"/>
      <c r="D203" s="96"/>
      <c r="E203" s="183">
        <v>2</v>
      </c>
      <c r="F203" s="184" t="s">
        <v>197</v>
      </c>
      <c r="G203" s="185">
        <v>61</v>
      </c>
      <c r="H203" s="185">
        <v>61</v>
      </c>
      <c r="I203" s="9">
        <f t="shared" si="19"/>
        <v>1</v>
      </c>
      <c r="J203" s="186">
        <v>1</v>
      </c>
      <c r="K203" s="186">
        <v>0</v>
      </c>
      <c r="L203" s="97">
        <f t="shared" si="20"/>
        <v>60</v>
      </c>
      <c r="M203" s="97">
        <f t="shared" si="21"/>
        <v>1</v>
      </c>
      <c r="N203" s="10">
        <f t="shared" si="22"/>
        <v>1.6393442622950821E-2</v>
      </c>
      <c r="O203" s="18"/>
      <c r="P203" s="281"/>
      <c r="Q203" s="281"/>
      <c r="R203" s="281"/>
      <c r="S203" s="281"/>
      <c r="T203" s="281"/>
      <c r="U203" s="281"/>
      <c r="V203" s="281"/>
      <c r="W203" s="281"/>
      <c r="X203" s="18"/>
    </row>
    <row r="204" spans="2:27" s="94" customFormat="1" ht="20" customHeight="1">
      <c r="B204" s="95"/>
      <c r="C204" s="96"/>
      <c r="D204" s="96"/>
      <c r="E204" s="183">
        <v>3</v>
      </c>
      <c r="F204" s="184" t="s">
        <v>198</v>
      </c>
      <c r="G204" s="185">
        <v>54</v>
      </c>
      <c r="H204" s="185">
        <v>54</v>
      </c>
      <c r="I204" s="9">
        <f t="shared" si="19"/>
        <v>1</v>
      </c>
      <c r="J204" s="186">
        <v>0</v>
      </c>
      <c r="K204" s="186">
        <v>0</v>
      </c>
      <c r="L204" s="97">
        <f t="shared" si="20"/>
        <v>54</v>
      </c>
      <c r="M204" s="97">
        <f t="shared" si="21"/>
        <v>0</v>
      </c>
      <c r="N204" s="10">
        <f t="shared" si="22"/>
        <v>0</v>
      </c>
      <c r="O204" s="18"/>
      <c r="P204" s="281"/>
      <c r="Q204" s="281"/>
      <c r="R204" s="281"/>
      <c r="S204" s="281"/>
      <c r="T204" s="281"/>
      <c r="U204" s="281"/>
      <c r="V204" s="281"/>
      <c r="W204" s="281"/>
      <c r="X204" s="18"/>
    </row>
    <row r="205" spans="2:27" s="94" customFormat="1" ht="20" customHeight="1">
      <c r="B205" s="95"/>
      <c r="C205" s="96"/>
      <c r="D205" s="96"/>
      <c r="E205" s="183">
        <v>4</v>
      </c>
      <c r="F205" s="184" t="s">
        <v>199</v>
      </c>
      <c r="G205" s="185">
        <v>176</v>
      </c>
      <c r="H205" s="185">
        <v>176</v>
      </c>
      <c r="I205" s="9">
        <f t="shared" si="19"/>
        <v>1</v>
      </c>
      <c r="J205" s="186">
        <v>0</v>
      </c>
      <c r="K205" s="186">
        <v>0</v>
      </c>
      <c r="L205" s="97">
        <f t="shared" si="20"/>
        <v>176</v>
      </c>
      <c r="M205" s="97">
        <f t="shared" si="21"/>
        <v>0</v>
      </c>
      <c r="N205" s="10">
        <f t="shared" si="22"/>
        <v>0</v>
      </c>
      <c r="O205" s="18"/>
      <c r="P205" s="281"/>
      <c r="Q205" s="281"/>
      <c r="R205" s="281"/>
      <c r="S205" s="281"/>
      <c r="T205" s="281"/>
      <c r="U205" s="281"/>
      <c r="V205" s="281"/>
      <c r="W205" s="281"/>
      <c r="X205" s="18"/>
    </row>
    <row r="206" spans="2:27" s="94" customFormat="1" ht="20" customHeight="1">
      <c r="B206" s="95"/>
      <c r="C206" s="96"/>
      <c r="D206" s="96"/>
      <c r="E206" s="183">
        <v>5</v>
      </c>
      <c r="F206" s="184" t="s">
        <v>200</v>
      </c>
      <c r="G206" s="185">
        <v>72</v>
      </c>
      <c r="H206" s="185">
        <v>72</v>
      </c>
      <c r="I206" s="9">
        <f t="shared" si="19"/>
        <v>1</v>
      </c>
      <c r="J206" s="186">
        <v>0</v>
      </c>
      <c r="K206" s="186">
        <v>0</v>
      </c>
      <c r="L206" s="97">
        <f t="shared" si="20"/>
        <v>72</v>
      </c>
      <c r="M206" s="97">
        <f t="shared" si="21"/>
        <v>0</v>
      </c>
      <c r="N206" s="10">
        <f t="shared" si="22"/>
        <v>0</v>
      </c>
      <c r="O206" s="18"/>
      <c r="P206" s="281"/>
      <c r="Q206" s="281"/>
      <c r="R206" s="281"/>
      <c r="S206" s="281"/>
      <c r="T206" s="281"/>
      <c r="U206" s="281"/>
      <c r="V206" s="281"/>
      <c r="W206" s="281"/>
      <c r="X206" s="18"/>
    </row>
    <row r="207" spans="2:27" s="94" customFormat="1" ht="20" customHeight="1">
      <c r="B207" s="95"/>
      <c r="C207" s="96"/>
      <c r="D207" s="96"/>
      <c r="E207" s="187">
        <v>6</v>
      </c>
      <c r="F207" s="188" t="s">
        <v>201</v>
      </c>
      <c r="G207" s="189">
        <v>52</v>
      </c>
      <c r="H207" s="189">
        <v>52</v>
      </c>
      <c r="I207" s="11">
        <f t="shared" si="19"/>
        <v>1</v>
      </c>
      <c r="J207" s="190">
        <v>0</v>
      </c>
      <c r="K207" s="190">
        <v>0</v>
      </c>
      <c r="L207" s="100">
        <f t="shared" si="20"/>
        <v>52</v>
      </c>
      <c r="M207" s="100">
        <f t="shared" si="21"/>
        <v>0</v>
      </c>
      <c r="N207" s="12">
        <f t="shared" si="22"/>
        <v>0</v>
      </c>
      <c r="O207" s="18"/>
      <c r="P207" s="281"/>
      <c r="Q207" s="281"/>
      <c r="R207" s="281"/>
      <c r="S207" s="281"/>
      <c r="T207" s="281"/>
      <c r="U207" s="281"/>
      <c r="V207" s="281"/>
      <c r="W207" s="281"/>
      <c r="X207" s="18"/>
    </row>
    <row r="208" spans="2:27" s="94" customFormat="1" ht="18" customHeight="1">
      <c r="B208" s="95"/>
      <c r="C208" s="96"/>
      <c r="D208" s="96"/>
      <c r="E208" s="113"/>
      <c r="F208" s="131"/>
      <c r="G208" s="262">
        <f>SUM(G202:G207)</f>
        <v>439</v>
      </c>
      <c r="H208" s="262">
        <f>SUM(H202:H207)</f>
        <v>439</v>
      </c>
      <c r="I208" s="159">
        <f t="shared" si="19"/>
        <v>1</v>
      </c>
      <c r="J208" s="163">
        <f>SUM(J202:J207)</f>
        <v>1</v>
      </c>
      <c r="K208" s="163">
        <f>SUM(K202:K207)</f>
        <v>0</v>
      </c>
      <c r="L208" s="158">
        <f t="shared" si="20"/>
        <v>438</v>
      </c>
      <c r="M208" s="158">
        <f t="shared" si="21"/>
        <v>1</v>
      </c>
      <c r="N208" s="160">
        <f t="shared" si="22"/>
        <v>2.2779043280182231E-3</v>
      </c>
      <c r="O208" s="273"/>
      <c r="P208" s="285"/>
      <c r="Q208" s="285"/>
      <c r="R208" s="285"/>
      <c r="S208" s="285"/>
      <c r="T208" s="285"/>
      <c r="U208" s="285"/>
      <c r="V208" s="285"/>
      <c r="W208" s="285"/>
      <c r="X208" s="273"/>
    </row>
    <row r="209" spans="2:31" s="94" customFormat="1" ht="18" customHeight="1">
      <c r="B209" s="101"/>
      <c r="C209" s="102"/>
      <c r="D209" s="102"/>
      <c r="E209" s="161" t="s">
        <v>11</v>
      </c>
      <c r="F209" s="161"/>
      <c r="G209" s="168">
        <f>G201+G208</f>
        <v>919</v>
      </c>
      <c r="H209" s="146">
        <f>H201+H208</f>
        <v>874</v>
      </c>
      <c r="I209" s="147">
        <f t="shared" si="19"/>
        <v>0.95103373231773669</v>
      </c>
      <c r="J209" s="146">
        <f>J201+J208</f>
        <v>1</v>
      </c>
      <c r="K209" s="146">
        <f>K201+K208</f>
        <v>0</v>
      </c>
      <c r="L209" s="146">
        <f t="shared" si="20"/>
        <v>873</v>
      </c>
      <c r="M209" s="146">
        <f t="shared" si="21"/>
        <v>1</v>
      </c>
      <c r="N209" s="148">
        <f t="shared" si="22"/>
        <v>1.088139281828074E-3</v>
      </c>
      <c r="O209" s="270"/>
      <c r="P209" s="282">
        <f>G209</f>
        <v>919</v>
      </c>
      <c r="Q209" s="282">
        <f>H209</f>
        <v>874</v>
      </c>
      <c r="R209" s="282"/>
      <c r="S209" s="282"/>
      <c r="T209" s="282"/>
      <c r="U209" s="282"/>
      <c r="V209" s="282"/>
      <c r="W209" s="282"/>
      <c r="X209" s="270"/>
    </row>
    <row r="210" spans="2:31" s="94" customFormat="1" ht="17" customHeight="1">
      <c r="B210" s="106">
        <v>12</v>
      </c>
      <c r="C210" s="107" t="s">
        <v>230</v>
      </c>
      <c r="D210" s="107" t="s">
        <v>231</v>
      </c>
      <c r="E210" s="179">
        <v>1</v>
      </c>
      <c r="F210" s="194" t="s">
        <v>232</v>
      </c>
      <c r="G210" s="256">
        <v>58</v>
      </c>
      <c r="H210" s="256">
        <v>55</v>
      </c>
      <c r="I210" s="15">
        <f>H210/G210</f>
        <v>0.94827586206896552</v>
      </c>
      <c r="J210" s="219">
        <v>0</v>
      </c>
      <c r="K210" s="219">
        <v>0</v>
      </c>
      <c r="L210" s="108">
        <f>H210-J210-K210</f>
        <v>55</v>
      </c>
      <c r="M210" s="108">
        <f>J210+K210</f>
        <v>0</v>
      </c>
      <c r="N210" s="16">
        <f>M210/G210</f>
        <v>0</v>
      </c>
      <c r="O210" s="18"/>
      <c r="P210" s="281"/>
      <c r="Q210" s="281"/>
      <c r="R210" s="281"/>
      <c r="S210" s="281"/>
      <c r="T210" s="281"/>
      <c r="U210" s="281"/>
      <c r="V210" s="281"/>
      <c r="W210" s="281"/>
      <c r="X210" s="18"/>
      <c r="Z210" s="98" t="s">
        <v>232</v>
      </c>
      <c r="AA210" s="99">
        <v>61</v>
      </c>
      <c r="AB210" s="99">
        <v>61</v>
      </c>
    </row>
    <row r="211" spans="2:31" s="94" customFormat="1" ht="17" customHeight="1">
      <c r="B211" s="95"/>
      <c r="C211" s="96"/>
      <c r="D211" s="96"/>
      <c r="E211" s="183">
        <v>2</v>
      </c>
      <c r="F211" s="196" t="s">
        <v>233</v>
      </c>
      <c r="G211" s="257">
        <v>84</v>
      </c>
      <c r="H211" s="257">
        <v>81</v>
      </c>
      <c r="I211" s="9">
        <f>H211/G211</f>
        <v>0.9642857142857143</v>
      </c>
      <c r="J211" s="220">
        <v>0</v>
      </c>
      <c r="K211" s="220">
        <v>0</v>
      </c>
      <c r="L211" s="97">
        <f>H211-J211-K211</f>
        <v>81</v>
      </c>
      <c r="M211" s="97">
        <f>J211+K211</f>
        <v>0</v>
      </c>
      <c r="N211" s="10">
        <f>M211/G211</f>
        <v>0</v>
      </c>
      <c r="O211" s="18"/>
      <c r="P211" s="281"/>
      <c r="Q211" s="281"/>
      <c r="R211" s="281"/>
      <c r="S211" s="281"/>
      <c r="T211" s="281"/>
      <c r="U211" s="281"/>
      <c r="V211" s="281"/>
      <c r="W211" s="281"/>
      <c r="X211" s="18"/>
      <c r="Z211" s="98" t="s">
        <v>233</v>
      </c>
      <c r="AA211" s="99">
        <v>81</v>
      </c>
      <c r="AB211" s="99">
        <v>81</v>
      </c>
    </row>
    <row r="212" spans="2:31" s="94" customFormat="1" ht="17" customHeight="1">
      <c r="B212" s="95"/>
      <c r="C212" s="96"/>
      <c r="D212" s="96"/>
      <c r="E212" s="183">
        <v>3</v>
      </c>
      <c r="F212" s="196" t="s">
        <v>234</v>
      </c>
      <c r="G212" s="257">
        <v>163</v>
      </c>
      <c r="H212" s="257">
        <v>159</v>
      </c>
      <c r="I212" s="9">
        <f>H212/G212</f>
        <v>0.97546012269938653</v>
      </c>
      <c r="J212" s="220">
        <v>0</v>
      </c>
      <c r="K212" s="220">
        <v>0</v>
      </c>
      <c r="L212" s="97">
        <f>H212-J212-K212</f>
        <v>159</v>
      </c>
      <c r="M212" s="97">
        <f>J212+K212</f>
        <v>0</v>
      </c>
      <c r="N212" s="10">
        <f>M212/G212</f>
        <v>0</v>
      </c>
      <c r="O212" s="18"/>
      <c r="P212" s="281"/>
      <c r="Q212" s="281"/>
      <c r="R212" s="281"/>
      <c r="S212" s="281"/>
      <c r="T212" s="281"/>
      <c r="U212" s="281"/>
      <c r="V212" s="281"/>
      <c r="W212" s="281"/>
      <c r="X212" s="18"/>
      <c r="Z212" s="98" t="s">
        <v>234</v>
      </c>
      <c r="AA212" s="99">
        <v>178</v>
      </c>
      <c r="AB212" s="99">
        <v>178</v>
      </c>
    </row>
    <row r="213" spans="2:31" s="94" customFormat="1" ht="17" customHeight="1">
      <c r="B213" s="95"/>
      <c r="C213" s="96"/>
      <c r="D213" s="96"/>
      <c r="E213" s="183">
        <v>4</v>
      </c>
      <c r="F213" s="196" t="s">
        <v>235</v>
      </c>
      <c r="G213" s="257">
        <v>30</v>
      </c>
      <c r="H213" s="257">
        <v>30</v>
      </c>
      <c r="I213" s="9">
        <f>H213/G213</f>
        <v>1</v>
      </c>
      <c r="J213" s="220">
        <v>0</v>
      </c>
      <c r="K213" s="220">
        <v>0</v>
      </c>
      <c r="L213" s="97">
        <f>H213-J213-K213</f>
        <v>30</v>
      </c>
      <c r="M213" s="97">
        <f>J213+K213</f>
        <v>0</v>
      </c>
      <c r="N213" s="10">
        <f>M213/G213</f>
        <v>0</v>
      </c>
      <c r="O213" s="18"/>
      <c r="P213" s="281"/>
      <c r="Q213" s="281"/>
      <c r="R213" s="281"/>
      <c r="S213" s="281"/>
      <c r="T213" s="281"/>
      <c r="U213" s="281"/>
      <c r="V213" s="281"/>
      <c r="W213" s="281"/>
      <c r="X213" s="18"/>
      <c r="Z213" s="98" t="s">
        <v>235</v>
      </c>
      <c r="AA213" s="99">
        <v>30</v>
      </c>
      <c r="AB213" s="99">
        <v>30</v>
      </c>
    </row>
    <row r="214" spans="2:31" s="94" customFormat="1" ht="17" customHeight="1">
      <c r="B214" s="95"/>
      <c r="C214" s="96"/>
      <c r="D214" s="96"/>
      <c r="E214" s="183">
        <v>5</v>
      </c>
      <c r="F214" s="196" t="s">
        <v>236</v>
      </c>
      <c r="G214" s="257">
        <v>78</v>
      </c>
      <c r="H214" s="257">
        <v>74</v>
      </c>
      <c r="I214" s="9">
        <f>H214/G214</f>
        <v>0.94871794871794868</v>
      </c>
      <c r="J214" s="220">
        <v>0</v>
      </c>
      <c r="K214" s="220">
        <v>0</v>
      </c>
      <c r="L214" s="97">
        <f>H214-J214-K214</f>
        <v>74</v>
      </c>
      <c r="M214" s="97">
        <f>J214+K214</f>
        <v>0</v>
      </c>
      <c r="N214" s="10">
        <f>M214/G214</f>
        <v>0</v>
      </c>
      <c r="O214" s="18"/>
      <c r="P214" s="281"/>
      <c r="Q214" s="281"/>
      <c r="R214" s="281"/>
      <c r="S214" s="281"/>
      <c r="T214" s="281"/>
      <c r="U214" s="281"/>
      <c r="V214" s="281"/>
      <c r="W214" s="281"/>
      <c r="X214" s="18"/>
      <c r="Z214" s="98" t="s">
        <v>236</v>
      </c>
      <c r="AA214" s="99">
        <v>79</v>
      </c>
      <c r="AB214" s="99">
        <v>79</v>
      </c>
    </row>
    <row r="215" spans="2:31" s="94" customFormat="1" ht="17" customHeight="1">
      <c r="B215" s="95"/>
      <c r="C215" s="96"/>
      <c r="D215" s="96"/>
      <c r="E215" s="183">
        <v>6</v>
      </c>
      <c r="F215" s="196" t="s">
        <v>237</v>
      </c>
      <c r="G215" s="257">
        <v>168</v>
      </c>
      <c r="H215" s="257">
        <v>164</v>
      </c>
      <c r="I215" s="9">
        <f>H215/G215</f>
        <v>0.97619047619047616</v>
      </c>
      <c r="J215" s="220">
        <v>0</v>
      </c>
      <c r="K215" s="220">
        <v>0</v>
      </c>
      <c r="L215" s="97">
        <f>H215-J215-K215</f>
        <v>164</v>
      </c>
      <c r="M215" s="97">
        <f>J215+K215</f>
        <v>0</v>
      </c>
      <c r="N215" s="10">
        <f>M215/G215</f>
        <v>0</v>
      </c>
      <c r="O215" s="18"/>
      <c r="P215" s="281"/>
      <c r="Q215" s="281"/>
      <c r="R215" s="281"/>
      <c r="S215" s="281"/>
      <c r="T215" s="281"/>
      <c r="U215" s="281"/>
      <c r="V215" s="281"/>
      <c r="W215" s="281"/>
      <c r="X215" s="18"/>
      <c r="Z215" s="98" t="s">
        <v>237</v>
      </c>
      <c r="AA215" s="99">
        <v>162</v>
      </c>
      <c r="AB215" s="99">
        <v>162</v>
      </c>
    </row>
    <row r="216" spans="2:31" s="94" customFormat="1" ht="17" customHeight="1">
      <c r="B216" s="95"/>
      <c r="C216" s="96"/>
      <c r="D216" s="96"/>
      <c r="E216" s="183">
        <v>7</v>
      </c>
      <c r="F216" s="196" t="s">
        <v>238</v>
      </c>
      <c r="G216" s="257">
        <v>130</v>
      </c>
      <c r="H216" s="257">
        <v>126</v>
      </c>
      <c r="I216" s="9">
        <f>H216/G216</f>
        <v>0.96923076923076923</v>
      </c>
      <c r="J216" s="220">
        <v>1</v>
      </c>
      <c r="K216" s="220">
        <v>0</v>
      </c>
      <c r="L216" s="97">
        <f>H216-J216-K216</f>
        <v>125</v>
      </c>
      <c r="M216" s="97">
        <f>J216+K216</f>
        <v>1</v>
      </c>
      <c r="N216" s="10">
        <f>M216/G216</f>
        <v>7.6923076923076927E-3</v>
      </c>
      <c r="O216" s="18"/>
      <c r="P216" s="281"/>
      <c r="Q216" s="281"/>
      <c r="R216" s="281"/>
      <c r="S216" s="281"/>
      <c r="T216" s="281"/>
      <c r="U216" s="281"/>
      <c r="V216" s="281"/>
      <c r="W216" s="281"/>
      <c r="X216" s="18"/>
      <c r="Z216" s="98" t="s">
        <v>238</v>
      </c>
      <c r="AA216" s="99">
        <v>132</v>
      </c>
      <c r="AB216" s="99">
        <v>132</v>
      </c>
    </row>
    <row r="217" spans="2:31" s="94" customFormat="1" ht="17" customHeight="1">
      <c r="B217" s="95"/>
      <c r="C217" s="96"/>
      <c r="D217" s="96"/>
      <c r="E217" s="183">
        <v>8</v>
      </c>
      <c r="F217" s="196" t="s">
        <v>239</v>
      </c>
      <c r="G217" s="257">
        <v>129</v>
      </c>
      <c r="H217" s="257">
        <v>127</v>
      </c>
      <c r="I217" s="9">
        <f>H217/G217</f>
        <v>0.98449612403100772</v>
      </c>
      <c r="J217" s="220">
        <v>0</v>
      </c>
      <c r="K217" s="220">
        <v>0</v>
      </c>
      <c r="L217" s="97">
        <f>H217-J217-K217</f>
        <v>127</v>
      </c>
      <c r="M217" s="97">
        <f>J217+K217</f>
        <v>0</v>
      </c>
      <c r="N217" s="10">
        <f>M217/G217</f>
        <v>0</v>
      </c>
      <c r="O217" s="18"/>
      <c r="P217" s="281"/>
      <c r="Q217" s="281"/>
      <c r="R217" s="281"/>
      <c r="S217" s="281"/>
      <c r="T217" s="281"/>
      <c r="U217" s="281"/>
      <c r="V217" s="281"/>
      <c r="W217" s="281"/>
      <c r="X217" s="18"/>
      <c r="Z217" s="98" t="s">
        <v>239</v>
      </c>
      <c r="AA217" s="99">
        <v>125</v>
      </c>
      <c r="AB217" s="99">
        <v>125</v>
      </c>
    </row>
    <row r="218" spans="2:31" s="94" customFormat="1" ht="17" customHeight="1">
      <c r="B218" s="95"/>
      <c r="C218" s="96"/>
      <c r="D218" s="96"/>
      <c r="E218" s="183">
        <v>9</v>
      </c>
      <c r="F218" s="196" t="s">
        <v>240</v>
      </c>
      <c r="G218" s="257">
        <v>50</v>
      </c>
      <c r="H218" s="257">
        <v>50</v>
      </c>
      <c r="I218" s="9">
        <f>H218/G218</f>
        <v>1</v>
      </c>
      <c r="J218" s="220">
        <v>0</v>
      </c>
      <c r="K218" s="220">
        <v>0</v>
      </c>
      <c r="L218" s="97">
        <f>H218-J218-K218</f>
        <v>50</v>
      </c>
      <c r="M218" s="97">
        <f>J218+K218</f>
        <v>0</v>
      </c>
      <c r="N218" s="10">
        <f>M218/G218</f>
        <v>0</v>
      </c>
      <c r="O218" s="18"/>
      <c r="P218" s="281"/>
      <c r="Q218" s="281"/>
      <c r="R218" s="281"/>
      <c r="S218" s="281"/>
      <c r="T218" s="281"/>
      <c r="U218" s="281"/>
      <c r="V218" s="281"/>
      <c r="W218" s="281"/>
      <c r="X218" s="18"/>
      <c r="Z218" s="98" t="s">
        <v>240</v>
      </c>
      <c r="AA218" s="99">
        <v>54</v>
      </c>
      <c r="AB218" s="99">
        <v>54</v>
      </c>
    </row>
    <row r="219" spans="2:31" s="94" customFormat="1" ht="17" customHeight="1">
      <c r="B219" s="95"/>
      <c r="C219" s="96"/>
      <c r="D219" s="96"/>
      <c r="E219" s="183">
        <v>10</v>
      </c>
      <c r="F219" s="196" t="s">
        <v>241</v>
      </c>
      <c r="G219" s="257">
        <v>24</v>
      </c>
      <c r="H219" s="257">
        <v>23</v>
      </c>
      <c r="I219" s="9">
        <f>H219/G219</f>
        <v>0.95833333333333337</v>
      </c>
      <c r="J219" s="220">
        <v>0</v>
      </c>
      <c r="K219" s="220">
        <v>0</v>
      </c>
      <c r="L219" s="97">
        <f>H219-J219-K219</f>
        <v>23</v>
      </c>
      <c r="M219" s="97">
        <f>J219+K219</f>
        <v>0</v>
      </c>
      <c r="N219" s="10">
        <f>M219/G219</f>
        <v>0</v>
      </c>
      <c r="O219" s="18"/>
      <c r="P219" s="281"/>
      <c r="Q219" s="281"/>
      <c r="R219" s="281"/>
      <c r="S219" s="281"/>
      <c r="T219" s="281"/>
      <c r="U219" s="281"/>
      <c r="V219" s="281"/>
      <c r="W219" s="281"/>
      <c r="X219" s="18"/>
      <c r="Z219" s="98" t="s">
        <v>241</v>
      </c>
      <c r="AA219" s="99">
        <v>24</v>
      </c>
      <c r="AB219" s="99">
        <v>24</v>
      </c>
    </row>
    <row r="220" spans="2:31" s="94" customFormat="1" ht="17" customHeight="1">
      <c r="B220" s="95"/>
      <c r="C220" s="96"/>
      <c r="D220" s="96"/>
      <c r="E220" s="183">
        <v>11</v>
      </c>
      <c r="F220" s="196" t="s">
        <v>242</v>
      </c>
      <c r="G220" s="257">
        <v>38</v>
      </c>
      <c r="H220" s="257">
        <v>33</v>
      </c>
      <c r="I220" s="9">
        <f>H220/G220</f>
        <v>0.86842105263157898</v>
      </c>
      <c r="J220" s="220">
        <v>0</v>
      </c>
      <c r="K220" s="220">
        <v>0</v>
      </c>
      <c r="L220" s="97">
        <f>H220-J220-K220</f>
        <v>33</v>
      </c>
      <c r="M220" s="97">
        <f>J220+K220</f>
        <v>0</v>
      </c>
      <c r="N220" s="10">
        <f>M220/G220</f>
        <v>0</v>
      </c>
      <c r="O220" s="18"/>
      <c r="P220" s="281"/>
      <c r="Q220" s="281"/>
      <c r="R220" s="281"/>
      <c r="S220" s="281"/>
      <c r="T220" s="281"/>
      <c r="U220" s="281"/>
      <c r="V220" s="281"/>
      <c r="W220" s="281"/>
      <c r="X220" s="18"/>
      <c r="Z220" s="98" t="s">
        <v>242</v>
      </c>
      <c r="AA220" s="99">
        <v>37</v>
      </c>
      <c r="AB220" s="99">
        <v>37</v>
      </c>
    </row>
    <row r="221" spans="2:31" s="94" customFormat="1" ht="17" customHeight="1">
      <c r="B221" s="95"/>
      <c r="C221" s="96"/>
      <c r="D221" s="96"/>
      <c r="E221" s="187">
        <v>12</v>
      </c>
      <c r="F221" s="198" t="s">
        <v>243</v>
      </c>
      <c r="G221" s="258">
        <v>52</v>
      </c>
      <c r="H221" s="258">
        <v>51</v>
      </c>
      <c r="I221" s="11">
        <f>H221/G221</f>
        <v>0.98076923076923073</v>
      </c>
      <c r="J221" s="221">
        <v>0</v>
      </c>
      <c r="K221" s="221">
        <v>0</v>
      </c>
      <c r="L221" s="100">
        <f>H221-J221-K221</f>
        <v>51</v>
      </c>
      <c r="M221" s="100">
        <f>J221+K221</f>
        <v>0</v>
      </c>
      <c r="N221" s="12">
        <f>M221/G221</f>
        <v>0</v>
      </c>
      <c r="O221" s="18"/>
      <c r="P221" s="281"/>
      <c r="Q221" s="281"/>
      <c r="R221" s="281"/>
      <c r="S221" s="281"/>
      <c r="T221" s="281"/>
      <c r="U221" s="281"/>
      <c r="V221" s="281"/>
      <c r="W221" s="281"/>
      <c r="X221" s="18"/>
      <c r="Z221" s="98" t="s">
        <v>243</v>
      </c>
      <c r="AA221" s="99">
        <v>52</v>
      </c>
      <c r="AB221" s="99">
        <v>52</v>
      </c>
    </row>
    <row r="222" spans="2:31" s="94" customFormat="1" ht="18" customHeight="1">
      <c r="B222" s="101"/>
      <c r="C222" s="102"/>
      <c r="D222" s="102"/>
      <c r="E222" s="161" t="s">
        <v>11</v>
      </c>
      <c r="F222" s="161"/>
      <c r="G222" s="146">
        <f>SUM(G210:G221)</f>
        <v>1004</v>
      </c>
      <c r="H222" s="146">
        <f>SUM(H210:H221)</f>
        <v>973</v>
      </c>
      <c r="I222" s="147">
        <f>H222/G222</f>
        <v>0.96912350597609564</v>
      </c>
      <c r="J222" s="146">
        <f t="shared" ref="J222:K222" si="26">SUM(J210:J221)</f>
        <v>1</v>
      </c>
      <c r="K222" s="146">
        <f t="shared" si="26"/>
        <v>0</v>
      </c>
      <c r="L222" s="146">
        <f>H222-J222-K222</f>
        <v>972</v>
      </c>
      <c r="M222" s="146">
        <f>J222+K222</f>
        <v>1</v>
      </c>
      <c r="N222" s="148">
        <f>M222/G222</f>
        <v>9.9601593625498006E-4</v>
      </c>
      <c r="O222" s="270"/>
      <c r="P222" s="282">
        <f>G222</f>
        <v>1004</v>
      </c>
      <c r="Q222" s="282">
        <f>H222</f>
        <v>973</v>
      </c>
      <c r="R222" s="282"/>
      <c r="S222" s="282"/>
      <c r="T222" s="282"/>
      <c r="U222" s="282"/>
      <c r="V222" s="282"/>
      <c r="W222" s="282"/>
      <c r="X222" s="270"/>
      <c r="AA222" s="94">
        <f>SUM(AA210:AA221)</f>
        <v>1015</v>
      </c>
      <c r="AD222" s="103">
        <v>1037</v>
      </c>
      <c r="AE222" s="94">
        <f>AD222-G222</f>
        <v>33</v>
      </c>
    </row>
    <row r="223" spans="2:31" s="132" customFormat="1" ht="18" customHeight="1">
      <c r="B223" s="133"/>
      <c r="E223" s="134"/>
      <c r="F223" s="134"/>
      <c r="G223" s="134"/>
      <c r="H223" s="134"/>
      <c r="I223" s="21"/>
      <c r="J223" s="134"/>
      <c r="K223" s="134"/>
      <c r="L223" s="134"/>
      <c r="M223" s="134"/>
      <c r="N223" s="22"/>
      <c r="O223" s="22"/>
      <c r="P223" s="286"/>
      <c r="Q223" s="286"/>
      <c r="R223" s="286"/>
      <c r="S223" s="286"/>
      <c r="T223" s="286"/>
      <c r="U223" s="286"/>
      <c r="V223" s="286"/>
      <c r="W223" s="286"/>
      <c r="X223" s="22"/>
      <c r="AD223" s="135"/>
    </row>
    <row r="224" spans="2:31" s="132" customFormat="1" ht="18" customHeight="1">
      <c r="B224" s="133"/>
      <c r="E224" s="134"/>
      <c r="F224" s="134"/>
      <c r="G224" s="134"/>
      <c r="H224" s="134"/>
      <c r="I224" s="21"/>
      <c r="J224" s="134"/>
      <c r="K224" s="134"/>
      <c r="L224" s="134"/>
      <c r="M224" s="134"/>
      <c r="N224" s="22"/>
      <c r="O224" s="22"/>
      <c r="P224" s="286"/>
      <c r="Q224" s="286"/>
      <c r="R224" s="286"/>
      <c r="S224" s="286"/>
      <c r="T224" s="286"/>
      <c r="U224" s="286"/>
      <c r="V224" s="286"/>
      <c r="W224" s="286"/>
      <c r="X224" s="22"/>
      <c r="AD224" s="135"/>
    </row>
    <row r="225" spans="2:31" s="132" customFormat="1" ht="18" customHeight="1">
      <c r="B225" s="133"/>
      <c r="E225" s="134"/>
      <c r="F225" s="134"/>
      <c r="G225" s="134"/>
      <c r="H225" s="134"/>
      <c r="I225" s="21"/>
      <c r="J225" s="134"/>
      <c r="K225" s="134"/>
      <c r="L225" s="134"/>
      <c r="M225" s="134"/>
      <c r="N225" s="22"/>
      <c r="O225" s="22"/>
      <c r="P225" s="286"/>
      <c r="Q225" s="286"/>
      <c r="R225" s="286"/>
      <c r="S225" s="286"/>
      <c r="T225" s="286"/>
      <c r="U225" s="286"/>
      <c r="V225" s="286"/>
      <c r="W225" s="286"/>
      <c r="X225" s="22"/>
      <c r="AD225" s="135"/>
    </row>
    <row r="226" spans="2:31" s="132" customFormat="1" ht="18" customHeight="1">
      <c r="B226" s="133"/>
      <c r="E226" s="134"/>
      <c r="F226" s="134"/>
      <c r="G226" s="134"/>
      <c r="H226" s="134"/>
      <c r="I226" s="21"/>
      <c r="J226" s="134"/>
      <c r="K226" s="134"/>
      <c r="L226" s="134"/>
      <c r="M226" s="134"/>
      <c r="N226" s="22"/>
      <c r="O226" s="22"/>
      <c r="P226" s="286"/>
      <c r="Q226" s="286"/>
      <c r="R226" s="286"/>
      <c r="S226" s="286"/>
      <c r="T226" s="286"/>
      <c r="U226" s="286"/>
      <c r="V226" s="286"/>
      <c r="W226" s="286"/>
      <c r="X226" s="22"/>
      <c r="AD226" s="135"/>
    </row>
    <row r="227" spans="2:31" s="132" customFormat="1" ht="18" customHeight="1">
      <c r="B227" s="133"/>
      <c r="E227" s="134"/>
      <c r="F227" s="134"/>
      <c r="G227" s="134"/>
      <c r="H227" s="134"/>
      <c r="I227" s="21"/>
      <c r="J227" s="134"/>
      <c r="K227" s="134"/>
      <c r="L227" s="134"/>
      <c r="M227" s="134"/>
      <c r="N227" s="22"/>
      <c r="O227" s="22"/>
      <c r="P227" s="286"/>
      <c r="Q227" s="286"/>
      <c r="R227" s="286"/>
      <c r="S227" s="286"/>
      <c r="T227" s="286"/>
      <c r="U227" s="286"/>
      <c r="V227" s="286"/>
      <c r="W227" s="286"/>
      <c r="X227" s="22"/>
      <c r="AD227" s="135"/>
    </row>
    <row r="228" spans="2:31" s="132" customFormat="1" ht="18" customHeight="1">
      <c r="B228" s="133"/>
      <c r="E228" s="134"/>
      <c r="F228" s="134"/>
      <c r="G228" s="134"/>
      <c r="H228" s="134"/>
      <c r="I228" s="21"/>
      <c r="J228" s="134"/>
      <c r="K228" s="134"/>
      <c r="L228" s="134"/>
      <c r="M228" s="134"/>
      <c r="N228" s="22"/>
      <c r="O228" s="22"/>
      <c r="P228" s="286"/>
      <c r="Q228" s="286"/>
      <c r="R228" s="286"/>
      <c r="S228" s="286"/>
      <c r="T228" s="286"/>
      <c r="U228" s="286"/>
      <c r="V228" s="286"/>
      <c r="W228" s="286"/>
      <c r="X228" s="22"/>
      <c r="AD228" s="135"/>
    </row>
    <row r="229" spans="2:31" s="132" customFormat="1" ht="18" customHeight="1">
      <c r="B229" s="133"/>
      <c r="E229" s="134"/>
      <c r="F229" s="134"/>
      <c r="G229" s="134"/>
      <c r="H229" s="134"/>
      <c r="I229" s="21"/>
      <c r="J229" s="134"/>
      <c r="K229" s="134"/>
      <c r="L229" s="134"/>
      <c r="M229" s="134"/>
      <c r="N229" s="22"/>
      <c r="O229" s="22"/>
      <c r="P229" s="286"/>
      <c r="Q229" s="286"/>
      <c r="R229" s="286"/>
      <c r="S229" s="286"/>
      <c r="T229" s="286"/>
      <c r="U229" s="286"/>
      <c r="V229" s="286"/>
      <c r="W229" s="286"/>
      <c r="X229" s="22"/>
      <c r="AD229" s="135"/>
    </row>
    <row r="230" spans="2:31" s="132" customFormat="1" ht="18" customHeight="1">
      <c r="B230" s="133"/>
      <c r="E230" s="134"/>
      <c r="F230" s="134"/>
      <c r="G230" s="134"/>
      <c r="H230" s="134"/>
      <c r="I230" s="21"/>
      <c r="J230" s="134"/>
      <c r="K230" s="134"/>
      <c r="L230" s="134"/>
      <c r="M230" s="134"/>
      <c r="N230" s="22"/>
      <c r="O230" s="22"/>
      <c r="P230" s="286"/>
      <c r="Q230" s="286"/>
      <c r="R230" s="286"/>
      <c r="S230" s="286"/>
      <c r="T230" s="286"/>
      <c r="U230" s="286"/>
      <c r="V230" s="286"/>
      <c r="W230" s="286"/>
      <c r="X230" s="22"/>
      <c r="AD230" s="135"/>
    </row>
    <row r="231" spans="2:31" s="94" customFormat="1" ht="17" customHeight="1">
      <c r="B231" s="106">
        <v>13</v>
      </c>
      <c r="C231" s="107" t="s">
        <v>162</v>
      </c>
      <c r="D231" s="107" t="s">
        <v>162</v>
      </c>
      <c r="E231" s="179">
        <v>1</v>
      </c>
      <c r="F231" s="194" t="s">
        <v>163</v>
      </c>
      <c r="G231" s="195">
        <v>55</v>
      </c>
      <c r="H231" s="195">
        <v>53</v>
      </c>
      <c r="I231" s="15">
        <f>H231/G231</f>
        <v>0.96363636363636362</v>
      </c>
      <c r="J231" s="182">
        <v>0</v>
      </c>
      <c r="K231" s="182">
        <v>0</v>
      </c>
      <c r="L231" s="108">
        <f>H231-J231-K231</f>
        <v>53</v>
      </c>
      <c r="M231" s="108">
        <f>J231+K231</f>
        <v>0</v>
      </c>
      <c r="N231" s="16">
        <f>M231/G231</f>
        <v>0</v>
      </c>
      <c r="O231" s="18"/>
      <c r="P231" s="281"/>
      <c r="Q231" s="281"/>
      <c r="R231" s="281"/>
      <c r="S231" s="281"/>
      <c r="T231" s="281"/>
      <c r="U231" s="281"/>
      <c r="V231" s="281"/>
      <c r="W231" s="281"/>
      <c r="X231" s="18"/>
      <c r="AC231" s="136" t="s">
        <v>163</v>
      </c>
      <c r="AD231" s="126">
        <v>54</v>
      </c>
      <c r="AE231" s="126">
        <v>44</v>
      </c>
    </row>
    <row r="232" spans="2:31" s="94" customFormat="1" ht="17" customHeight="1">
      <c r="B232" s="95"/>
      <c r="C232" s="96"/>
      <c r="D232" s="96"/>
      <c r="E232" s="183">
        <v>2</v>
      </c>
      <c r="F232" s="196" t="s">
        <v>164</v>
      </c>
      <c r="G232" s="197">
        <v>91</v>
      </c>
      <c r="H232" s="197">
        <v>87</v>
      </c>
      <c r="I232" s="9">
        <f>H232/G232</f>
        <v>0.95604395604395609</v>
      </c>
      <c r="J232" s="186">
        <v>0</v>
      </c>
      <c r="K232" s="186">
        <v>0</v>
      </c>
      <c r="L232" s="97">
        <f>H232-J232-K232</f>
        <v>87</v>
      </c>
      <c r="M232" s="97">
        <f>J232+K232</f>
        <v>0</v>
      </c>
      <c r="N232" s="10">
        <f>M232/G232</f>
        <v>0</v>
      </c>
      <c r="O232" s="18"/>
      <c r="P232" s="281"/>
      <c r="Q232" s="281"/>
      <c r="R232" s="281"/>
      <c r="S232" s="281"/>
      <c r="T232" s="281"/>
      <c r="U232" s="281"/>
      <c r="V232" s="281"/>
      <c r="W232" s="281"/>
      <c r="X232" s="18"/>
      <c r="AC232" s="98" t="s">
        <v>164</v>
      </c>
      <c r="AD232" s="99">
        <v>89</v>
      </c>
      <c r="AE232" s="99">
        <v>82</v>
      </c>
    </row>
    <row r="233" spans="2:31" s="94" customFormat="1" ht="17" customHeight="1">
      <c r="B233" s="95"/>
      <c r="C233" s="96"/>
      <c r="D233" s="96"/>
      <c r="E233" s="183">
        <v>3</v>
      </c>
      <c r="F233" s="196" t="s">
        <v>165</v>
      </c>
      <c r="G233" s="197">
        <v>51</v>
      </c>
      <c r="H233" s="197">
        <v>51</v>
      </c>
      <c r="I233" s="9">
        <f>H233/G233</f>
        <v>1</v>
      </c>
      <c r="J233" s="186">
        <v>0</v>
      </c>
      <c r="K233" s="186">
        <v>0</v>
      </c>
      <c r="L233" s="97">
        <f>H233-J233-K233</f>
        <v>51</v>
      </c>
      <c r="M233" s="97">
        <f>J233+K233</f>
        <v>0</v>
      </c>
      <c r="N233" s="10">
        <f>M233/G233</f>
        <v>0</v>
      </c>
      <c r="O233" s="18"/>
      <c r="P233" s="281"/>
      <c r="Q233" s="281"/>
      <c r="R233" s="281"/>
      <c r="S233" s="281"/>
      <c r="T233" s="281"/>
      <c r="U233" s="281"/>
      <c r="V233" s="281"/>
      <c r="W233" s="281"/>
      <c r="X233" s="18"/>
      <c r="AC233" s="98" t="s">
        <v>165</v>
      </c>
      <c r="AD233" s="99">
        <v>44</v>
      </c>
      <c r="AE233" s="99">
        <v>40</v>
      </c>
    </row>
    <row r="234" spans="2:31" s="94" customFormat="1" ht="17" customHeight="1">
      <c r="B234" s="95"/>
      <c r="C234" s="96"/>
      <c r="D234" s="96"/>
      <c r="E234" s="183">
        <v>4</v>
      </c>
      <c r="F234" s="196" t="s">
        <v>166</v>
      </c>
      <c r="G234" s="197">
        <v>51</v>
      </c>
      <c r="H234" s="197">
        <v>53</v>
      </c>
      <c r="I234" s="9">
        <f>H234/G234</f>
        <v>1.0392156862745099</v>
      </c>
      <c r="J234" s="186">
        <v>0</v>
      </c>
      <c r="K234" s="186">
        <v>0</v>
      </c>
      <c r="L234" s="97">
        <f>H234-J234-K234</f>
        <v>53</v>
      </c>
      <c r="M234" s="97">
        <f>J234+K234</f>
        <v>0</v>
      </c>
      <c r="N234" s="10">
        <f>M234/G234</f>
        <v>0</v>
      </c>
      <c r="O234" s="18"/>
      <c r="P234" s="281"/>
      <c r="Q234" s="281"/>
      <c r="R234" s="281"/>
      <c r="S234" s="281"/>
      <c r="T234" s="281"/>
      <c r="U234" s="281"/>
      <c r="V234" s="281"/>
      <c r="W234" s="281"/>
      <c r="X234" s="18"/>
      <c r="AC234" s="98" t="s">
        <v>166</v>
      </c>
      <c r="AD234" s="99">
        <v>52</v>
      </c>
      <c r="AE234" s="99">
        <v>47</v>
      </c>
    </row>
    <row r="235" spans="2:31" s="94" customFormat="1" ht="17" customHeight="1">
      <c r="B235" s="95"/>
      <c r="C235" s="96"/>
      <c r="D235" s="96"/>
      <c r="E235" s="183">
        <v>5</v>
      </c>
      <c r="F235" s="196" t="s">
        <v>167</v>
      </c>
      <c r="G235" s="197">
        <v>82</v>
      </c>
      <c r="H235" s="197">
        <v>80</v>
      </c>
      <c r="I235" s="9">
        <f>H235/G235</f>
        <v>0.97560975609756095</v>
      </c>
      <c r="J235" s="186">
        <v>0</v>
      </c>
      <c r="K235" s="186">
        <v>0</v>
      </c>
      <c r="L235" s="97">
        <f>H235-J235-K235</f>
        <v>80</v>
      </c>
      <c r="M235" s="97">
        <f>J235+K235</f>
        <v>0</v>
      </c>
      <c r="N235" s="10">
        <f>M235/G235</f>
        <v>0</v>
      </c>
      <c r="O235" s="18"/>
      <c r="P235" s="281"/>
      <c r="Q235" s="281"/>
      <c r="R235" s="281"/>
      <c r="S235" s="281"/>
      <c r="T235" s="281"/>
      <c r="U235" s="281"/>
      <c r="V235" s="281"/>
      <c r="W235" s="281"/>
      <c r="X235" s="18"/>
      <c r="AC235" s="98" t="s">
        <v>167</v>
      </c>
      <c r="AD235" s="99">
        <v>84</v>
      </c>
      <c r="AE235" s="99">
        <v>77</v>
      </c>
    </row>
    <row r="236" spans="2:31" s="94" customFormat="1" ht="17" customHeight="1">
      <c r="B236" s="95"/>
      <c r="C236" s="96"/>
      <c r="D236" s="96"/>
      <c r="E236" s="183">
        <v>6</v>
      </c>
      <c r="F236" s="196" t="s">
        <v>168</v>
      </c>
      <c r="G236" s="197">
        <v>57</v>
      </c>
      <c r="H236" s="197">
        <v>56</v>
      </c>
      <c r="I236" s="9">
        <f>H236/G236</f>
        <v>0.98245614035087714</v>
      </c>
      <c r="J236" s="186">
        <v>0</v>
      </c>
      <c r="K236" s="186">
        <v>0</v>
      </c>
      <c r="L236" s="97">
        <f>H236-J236-K236</f>
        <v>56</v>
      </c>
      <c r="M236" s="97">
        <f>J236+K236</f>
        <v>0</v>
      </c>
      <c r="N236" s="10">
        <f>M236/G236</f>
        <v>0</v>
      </c>
      <c r="O236" s="18"/>
      <c r="P236" s="281"/>
      <c r="Q236" s="281"/>
      <c r="R236" s="281"/>
      <c r="S236" s="281"/>
      <c r="T236" s="281"/>
      <c r="U236" s="281"/>
      <c r="V236" s="281"/>
      <c r="W236" s="281"/>
      <c r="X236" s="18"/>
      <c r="AC236" s="98" t="s">
        <v>168</v>
      </c>
      <c r="AD236" s="99">
        <v>52</v>
      </c>
      <c r="AE236" s="99">
        <v>49</v>
      </c>
    </row>
    <row r="237" spans="2:31" s="94" customFormat="1" ht="17" customHeight="1">
      <c r="B237" s="95"/>
      <c r="C237" s="96"/>
      <c r="D237" s="96"/>
      <c r="E237" s="183">
        <v>7</v>
      </c>
      <c r="F237" s="196" t="s">
        <v>169</v>
      </c>
      <c r="G237" s="197">
        <v>14</v>
      </c>
      <c r="H237" s="197">
        <v>13</v>
      </c>
      <c r="I237" s="9">
        <f>H237/G237</f>
        <v>0.9285714285714286</v>
      </c>
      <c r="J237" s="186">
        <v>0</v>
      </c>
      <c r="K237" s="186">
        <v>0</v>
      </c>
      <c r="L237" s="97">
        <f>H237-J237-K237</f>
        <v>13</v>
      </c>
      <c r="M237" s="97">
        <f>J237+K237</f>
        <v>0</v>
      </c>
      <c r="N237" s="10">
        <f>M237/G237</f>
        <v>0</v>
      </c>
      <c r="O237" s="18"/>
      <c r="P237" s="281"/>
      <c r="Q237" s="281"/>
      <c r="R237" s="281"/>
      <c r="S237" s="281"/>
      <c r="T237" s="281"/>
      <c r="U237" s="281"/>
      <c r="V237" s="281"/>
      <c r="W237" s="281"/>
      <c r="X237" s="18"/>
      <c r="AC237" s="98" t="s">
        <v>169</v>
      </c>
      <c r="AD237" s="99">
        <v>24</v>
      </c>
      <c r="AE237" s="99">
        <v>23</v>
      </c>
    </row>
    <row r="238" spans="2:31" s="94" customFormat="1" ht="17" customHeight="1">
      <c r="B238" s="95"/>
      <c r="C238" s="96"/>
      <c r="D238" s="96"/>
      <c r="E238" s="187">
        <v>8</v>
      </c>
      <c r="F238" s="198" t="s">
        <v>170</v>
      </c>
      <c r="G238" s="199">
        <v>26</v>
      </c>
      <c r="H238" s="199">
        <v>26</v>
      </c>
      <c r="I238" s="11">
        <f>H238/G238</f>
        <v>1</v>
      </c>
      <c r="J238" s="190">
        <v>0</v>
      </c>
      <c r="K238" s="190">
        <v>0</v>
      </c>
      <c r="L238" s="100">
        <f>H238-J238-K238</f>
        <v>26</v>
      </c>
      <c r="M238" s="100">
        <f>J238+K238</f>
        <v>0</v>
      </c>
      <c r="N238" s="12">
        <f>M238/G238</f>
        <v>0</v>
      </c>
      <c r="O238" s="18"/>
      <c r="P238" s="281"/>
      <c r="Q238" s="281"/>
      <c r="R238" s="281"/>
      <c r="S238" s="281"/>
      <c r="T238" s="281"/>
      <c r="U238" s="281"/>
      <c r="V238" s="281"/>
      <c r="W238" s="281"/>
      <c r="X238" s="18"/>
      <c r="AC238" s="98" t="s">
        <v>170</v>
      </c>
      <c r="AD238" s="99">
        <v>14</v>
      </c>
      <c r="AE238" s="99">
        <v>14</v>
      </c>
    </row>
    <row r="239" spans="2:31" s="94" customFormat="1" ht="18" customHeight="1">
      <c r="B239" s="101"/>
      <c r="C239" s="102"/>
      <c r="D239" s="102"/>
      <c r="E239" s="161" t="s">
        <v>11</v>
      </c>
      <c r="F239" s="161"/>
      <c r="G239" s="146">
        <f>SUM(G231:G238)</f>
        <v>427</v>
      </c>
      <c r="H239" s="146">
        <f>SUM(H231:H238)</f>
        <v>419</v>
      </c>
      <c r="I239" s="147">
        <f>H239/G239</f>
        <v>0.9812646370023419</v>
      </c>
      <c r="J239" s="146">
        <f t="shared" ref="J239:K239" si="27">SUM(J231:J238)</f>
        <v>0</v>
      </c>
      <c r="K239" s="146">
        <f t="shared" si="27"/>
        <v>0</v>
      </c>
      <c r="L239" s="146">
        <f>H239-J239-K239</f>
        <v>419</v>
      </c>
      <c r="M239" s="146">
        <f>J239+K239</f>
        <v>0</v>
      </c>
      <c r="N239" s="148">
        <f>M239/G239</f>
        <v>0</v>
      </c>
      <c r="O239" s="270"/>
      <c r="P239" s="282">
        <f>G239</f>
        <v>427</v>
      </c>
      <c r="Q239" s="282">
        <f>H239</f>
        <v>419</v>
      </c>
      <c r="R239" s="282"/>
      <c r="S239" s="282"/>
      <c r="T239" s="282"/>
      <c r="U239" s="282"/>
      <c r="V239" s="282"/>
      <c r="W239" s="282"/>
      <c r="X239" s="270"/>
      <c r="Z239" s="103">
        <v>417</v>
      </c>
      <c r="AA239" s="94">
        <f>Z239-G239</f>
        <v>-10</v>
      </c>
    </row>
    <row r="240" spans="2:31" s="94" customFormat="1" ht="17" customHeight="1">
      <c r="B240" s="95">
        <v>14</v>
      </c>
      <c r="C240" s="96" t="s">
        <v>212</v>
      </c>
      <c r="D240" s="96" t="s">
        <v>213</v>
      </c>
      <c r="E240" s="179">
        <v>1</v>
      </c>
      <c r="F240" s="194" t="s">
        <v>214</v>
      </c>
      <c r="G240" s="219">
        <v>58</v>
      </c>
      <c r="H240" s="219">
        <v>54</v>
      </c>
      <c r="I240" s="23">
        <f t="shared" ref="I240:I249" si="28">H240/G240</f>
        <v>0.93103448275862066</v>
      </c>
      <c r="J240" s="182">
        <v>0</v>
      </c>
      <c r="K240" s="182">
        <v>0</v>
      </c>
      <c r="L240" s="117">
        <f t="shared" ref="L240:L249" si="29">H240-J240-K240</f>
        <v>54</v>
      </c>
      <c r="M240" s="108">
        <f t="shared" ref="M240:M249" si="30">J240+K240</f>
        <v>0</v>
      </c>
      <c r="N240" s="16">
        <f t="shared" ref="N240:N249" si="31">M240/G240</f>
        <v>0</v>
      </c>
      <c r="O240" s="18"/>
      <c r="P240" s="281"/>
      <c r="Q240" s="281"/>
      <c r="R240" s="281"/>
      <c r="S240" s="281"/>
      <c r="T240" s="281"/>
      <c r="U240" s="281"/>
      <c r="V240" s="281"/>
      <c r="W240" s="281"/>
      <c r="X240" s="18"/>
    </row>
    <row r="241" spans="2:24" s="94" customFormat="1" ht="17" customHeight="1">
      <c r="B241" s="95"/>
      <c r="C241" s="96"/>
      <c r="D241" s="96"/>
      <c r="E241" s="183">
        <v>2</v>
      </c>
      <c r="F241" s="196" t="s">
        <v>215</v>
      </c>
      <c r="G241" s="220">
        <v>68</v>
      </c>
      <c r="H241" s="220">
        <v>62</v>
      </c>
      <c r="I241" s="19">
        <f t="shared" si="28"/>
        <v>0.91176470588235292</v>
      </c>
      <c r="J241" s="186">
        <v>0</v>
      </c>
      <c r="K241" s="186">
        <v>0</v>
      </c>
      <c r="L241" s="104">
        <f t="shared" si="29"/>
        <v>62</v>
      </c>
      <c r="M241" s="97">
        <f t="shared" si="30"/>
        <v>0</v>
      </c>
      <c r="N241" s="10">
        <f t="shared" si="31"/>
        <v>0</v>
      </c>
      <c r="O241" s="18"/>
      <c r="P241" s="281"/>
      <c r="Q241" s="281"/>
      <c r="R241" s="281"/>
      <c r="S241" s="281"/>
      <c r="T241" s="281"/>
      <c r="U241" s="281"/>
      <c r="V241" s="281"/>
      <c r="W241" s="281"/>
      <c r="X241" s="18"/>
    </row>
    <row r="242" spans="2:24" s="94" customFormat="1" ht="17" customHeight="1">
      <c r="B242" s="95"/>
      <c r="C242" s="96"/>
      <c r="D242" s="96"/>
      <c r="E242" s="183">
        <v>3</v>
      </c>
      <c r="F242" s="196" t="s">
        <v>216</v>
      </c>
      <c r="G242" s="220">
        <v>72</v>
      </c>
      <c r="H242" s="220">
        <v>67</v>
      </c>
      <c r="I242" s="19">
        <f t="shared" si="28"/>
        <v>0.93055555555555558</v>
      </c>
      <c r="J242" s="186">
        <v>0</v>
      </c>
      <c r="K242" s="186">
        <v>0</v>
      </c>
      <c r="L242" s="104">
        <f t="shared" si="29"/>
        <v>67</v>
      </c>
      <c r="M242" s="97">
        <f t="shared" si="30"/>
        <v>0</v>
      </c>
      <c r="N242" s="10">
        <f t="shared" si="31"/>
        <v>0</v>
      </c>
      <c r="O242" s="18"/>
      <c r="P242" s="281"/>
      <c r="Q242" s="281"/>
      <c r="R242" s="281"/>
      <c r="S242" s="281"/>
      <c r="T242" s="281"/>
      <c r="U242" s="281"/>
      <c r="V242" s="281"/>
      <c r="W242" s="281"/>
      <c r="X242" s="18"/>
    </row>
    <row r="243" spans="2:24" s="94" customFormat="1" ht="17" customHeight="1">
      <c r="B243" s="95"/>
      <c r="C243" s="96"/>
      <c r="D243" s="96"/>
      <c r="E243" s="183">
        <v>4</v>
      </c>
      <c r="F243" s="196" t="s">
        <v>213</v>
      </c>
      <c r="G243" s="220">
        <v>37</v>
      </c>
      <c r="H243" s="220">
        <v>32</v>
      </c>
      <c r="I243" s="19">
        <f t="shared" si="28"/>
        <v>0.86486486486486491</v>
      </c>
      <c r="J243" s="186">
        <v>0</v>
      </c>
      <c r="K243" s="186">
        <v>0</v>
      </c>
      <c r="L243" s="104">
        <f t="shared" si="29"/>
        <v>32</v>
      </c>
      <c r="M243" s="97">
        <f t="shared" si="30"/>
        <v>0</v>
      </c>
      <c r="N243" s="10">
        <f t="shared" si="31"/>
        <v>0</v>
      </c>
      <c r="O243" s="18"/>
      <c r="P243" s="281"/>
      <c r="Q243" s="281"/>
      <c r="R243" s="281"/>
      <c r="S243" s="281"/>
      <c r="T243" s="281"/>
      <c r="U243" s="281"/>
      <c r="V243" s="281"/>
      <c r="W243" s="281"/>
      <c r="X243" s="18"/>
    </row>
    <row r="244" spans="2:24" s="94" customFormat="1" ht="17" customHeight="1">
      <c r="B244" s="95"/>
      <c r="C244" s="96"/>
      <c r="D244" s="96"/>
      <c r="E244" s="183">
        <v>5</v>
      </c>
      <c r="F244" s="196" t="s">
        <v>189</v>
      </c>
      <c r="G244" s="220">
        <v>55</v>
      </c>
      <c r="H244" s="220">
        <v>55</v>
      </c>
      <c r="I244" s="19">
        <f t="shared" si="28"/>
        <v>1</v>
      </c>
      <c r="J244" s="186">
        <v>0</v>
      </c>
      <c r="K244" s="186">
        <v>0</v>
      </c>
      <c r="L244" s="104">
        <f t="shared" si="29"/>
        <v>55</v>
      </c>
      <c r="M244" s="97">
        <f t="shared" si="30"/>
        <v>0</v>
      </c>
      <c r="N244" s="10">
        <f t="shared" si="31"/>
        <v>0</v>
      </c>
      <c r="O244" s="18"/>
      <c r="P244" s="281"/>
      <c r="Q244" s="281"/>
      <c r="R244" s="281"/>
      <c r="S244" s="281"/>
      <c r="T244" s="281"/>
      <c r="U244" s="281"/>
      <c r="V244" s="281"/>
      <c r="W244" s="281"/>
      <c r="X244" s="18"/>
    </row>
    <row r="245" spans="2:24" s="94" customFormat="1" ht="17" customHeight="1">
      <c r="B245" s="95"/>
      <c r="C245" s="96"/>
      <c r="D245" s="96"/>
      <c r="E245" s="183">
        <v>6</v>
      </c>
      <c r="F245" s="196" t="s">
        <v>217</v>
      </c>
      <c r="G245" s="220">
        <v>79</v>
      </c>
      <c r="H245" s="220">
        <v>73</v>
      </c>
      <c r="I245" s="19">
        <f t="shared" si="28"/>
        <v>0.92405063291139244</v>
      </c>
      <c r="J245" s="186">
        <v>0</v>
      </c>
      <c r="K245" s="186">
        <v>0</v>
      </c>
      <c r="L245" s="104">
        <f t="shared" si="29"/>
        <v>73</v>
      </c>
      <c r="M245" s="97">
        <f t="shared" si="30"/>
        <v>0</v>
      </c>
      <c r="N245" s="10">
        <f t="shared" si="31"/>
        <v>0</v>
      </c>
      <c r="O245" s="18"/>
      <c r="P245" s="281"/>
      <c r="Q245" s="281"/>
      <c r="R245" s="281"/>
      <c r="S245" s="281"/>
      <c r="T245" s="281"/>
      <c r="U245" s="281"/>
      <c r="V245" s="281"/>
      <c r="W245" s="281"/>
      <c r="X245" s="18"/>
    </row>
    <row r="246" spans="2:24" s="94" customFormat="1" ht="17" customHeight="1">
      <c r="B246" s="95"/>
      <c r="C246" s="96"/>
      <c r="D246" s="96"/>
      <c r="E246" s="183">
        <v>7</v>
      </c>
      <c r="F246" s="196" t="s">
        <v>218</v>
      </c>
      <c r="G246" s="220">
        <v>60</v>
      </c>
      <c r="H246" s="220">
        <v>55</v>
      </c>
      <c r="I246" s="19">
        <f t="shared" si="28"/>
        <v>0.91666666666666663</v>
      </c>
      <c r="J246" s="186">
        <v>0</v>
      </c>
      <c r="K246" s="186">
        <v>0</v>
      </c>
      <c r="L246" s="104">
        <f t="shared" si="29"/>
        <v>55</v>
      </c>
      <c r="M246" s="97">
        <f t="shared" si="30"/>
        <v>0</v>
      </c>
      <c r="N246" s="10">
        <f t="shared" si="31"/>
        <v>0</v>
      </c>
      <c r="O246" s="18"/>
      <c r="P246" s="281"/>
      <c r="Q246" s="281"/>
      <c r="R246" s="281"/>
      <c r="S246" s="281"/>
      <c r="T246" s="281"/>
      <c r="U246" s="281"/>
      <c r="V246" s="281"/>
      <c r="W246" s="281"/>
      <c r="X246" s="18"/>
    </row>
    <row r="247" spans="2:24" s="94" customFormat="1" ht="17" customHeight="1">
      <c r="B247" s="95"/>
      <c r="C247" s="96"/>
      <c r="D247" s="96"/>
      <c r="E247" s="183">
        <v>8</v>
      </c>
      <c r="F247" s="196" t="s">
        <v>219</v>
      </c>
      <c r="G247" s="220">
        <v>52</v>
      </c>
      <c r="H247" s="220">
        <v>47</v>
      </c>
      <c r="I247" s="19">
        <f t="shared" si="28"/>
        <v>0.90384615384615385</v>
      </c>
      <c r="J247" s="186">
        <v>0</v>
      </c>
      <c r="K247" s="186">
        <v>0</v>
      </c>
      <c r="L247" s="104">
        <f t="shared" si="29"/>
        <v>47</v>
      </c>
      <c r="M247" s="97">
        <f t="shared" si="30"/>
        <v>0</v>
      </c>
      <c r="N247" s="10">
        <f t="shared" si="31"/>
        <v>0</v>
      </c>
      <c r="O247" s="18"/>
      <c r="P247" s="281"/>
      <c r="Q247" s="281"/>
      <c r="R247" s="281"/>
      <c r="S247" s="281"/>
      <c r="T247" s="281"/>
      <c r="U247" s="281"/>
      <c r="V247" s="281"/>
      <c r="W247" s="281"/>
      <c r="X247" s="18"/>
    </row>
    <row r="248" spans="2:24" s="94" customFormat="1" ht="17" customHeight="1">
      <c r="B248" s="95"/>
      <c r="C248" s="96"/>
      <c r="D248" s="96"/>
      <c r="E248" s="187">
        <v>9</v>
      </c>
      <c r="F248" s="198" t="s">
        <v>220</v>
      </c>
      <c r="G248" s="259">
        <v>53</v>
      </c>
      <c r="H248" s="221">
        <v>48</v>
      </c>
      <c r="I248" s="20">
        <f t="shared" si="28"/>
        <v>0.90566037735849059</v>
      </c>
      <c r="J248" s="190">
        <v>0</v>
      </c>
      <c r="K248" s="190">
        <v>0</v>
      </c>
      <c r="L248" s="125">
        <f t="shared" si="29"/>
        <v>48</v>
      </c>
      <c r="M248" s="100">
        <f t="shared" si="30"/>
        <v>0</v>
      </c>
      <c r="N248" s="12">
        <f t="shared" si="31"/>
        <v>0</v>
      </c>
      <c r="O248" s="18"/>
      <c r="P248" s="281"/>
      <c r="Q248" s="281"/>
      <c r="R248" s="281"/>
      <c r="S248" s="281"/>
      <c r="T248" s="281"/>
      <c r="U248" s="281"/>
      <c r="V248" s="281"/>
      <c r="W248" s="281"/>
      <c r="X248" s="18"/>
    </row>
    <row r="249" spans="2:24" s="94" customFormat="1" ht="18" customHeight="1">
      <c r="B249" s="101"/>
      <c r="C249" s="102"/>
      <c r="D249" s="102"/>
      <c r="E249" s="161" t="s">
        <v>11</v>
      </c>
      <c r="F249" s="161"/>
      <c r="G249" s="146">
        <f>SUM(G240:G248)</f>
        <v>534</v>
      </c>
      <c r="H249" s="146">
        <f>SUM(H240:H248)</f>
        <v>493</v>
      </c>
      <c r="I249" s="147">
        <f t="shared" si="28"/>
        <v>0.92322097378277157</v>
      </c>
      <c r="J249" s="167">
        <f t="shared" ref="J249:K249" si="32">SUM(J240:J248)</f>
        <v>0</v>
      </c>
      <c r="K249" s="167">
        <f t="shared" si="32"/>
        <v>0</v>
      </c>
      <c r="L249" s="162">
        <f t="shared" si="29"/>
        <v>493</v>
      </c>
      <c r="M249" s="146">
        <f t="shared" si="30"/>
        <v>0</v>
      </c>
      <c r="N249" s="148">
        <f t="shared" si="31"/>
        <v>0</v>
      </c>
      <c r="O249" s="270"/>
      <c r="P249" s="282">
        <f>G249</f>
        <v>534</v>
      </c>
      <c r="Q249" s="282">
        <f>H249</f>
        <v>493</v>
      </c>
      <c r="R249" s="282"/>
      <c r="S249" s="282"/>
      <c r="T249" s="282"/>
      <c r="U249" s="282"/>
      <c r="V249" s="282"/>
      <c r="W249" s="282"/>
      <c r="X249" s="270"/>
    </row>
    <row r="250" spans="2:24" s="94" customFormat="1" ht="17" customHeight="1">
      <c r="B250" s="95">
        <v>15</v>
      </c>
      <c r="C250" s="96" t="s">
        <v>244</v>
      </c>
      <c r="D250" s="96" t="s">
        <v>245</v>
      </c>
      <c r="E250" s="179">
        <v>1</v>
      </c>
      <c r="F250" s="212" t="s">
        <v>246</v>
      </c>
      <c r="G250" s="213">
        <v>68</v>
      </c>
      <c r="H250" s="213">
        <v>66</v>
      </c>
      <c r="I250" s="15">
        <f t="shared" ref="I250:I263" si="33">H250/G250</f>
        <v>0.97058823529411764</v>
      </c>
      <c r="J250" s="117">
        <v>0</v>
      </c>
      <c r="K250" s="117">
        <v>0</v>
      </c>
      <c r="L250" s="108">
        <f t="shared" ref="L250:L264" si="34">H250-J250-K250</f>
        <v>66</v>
      </c>
      <c r="M250" s="108">
        <f t="shared" ref="M250:M264" si="35">J250+K250</f>
        <v>0</v>
      </c>
      <c r="N250" s="16">
        <f t="shared" ref="N250:N264" si="36">M250/G250</f>
        <v>0</v>
      </c>
      <c r="O250" s="18"/>
      <c r="P250" s="281"/>
      <c r="Q250" s="281"/>
      <c r="R250" s="281"/>
      <c r="S250" s="281"/>
      <c r="T250" s="281"/>
      <c r="U250" s="281"/>
      <c r="V250" s="281"/>
      <c r="W250" s="281"/>
      <c r="X250" s="18"/>
    </row>
    <row r="251" spans="2:24" s="94" customFormat="1" ht="17" customHeight="1">
      <c r="B251" s="95"/>
      <c r="C251" s="96"/>
      <c r="D251" s="96"/>
      <c r="E251" s="183">
        <v>2</v>
      </c>
      <c r="F251" s="214" t="s">
        <v>247</v>
      </c>
      <c r="G251" s="215">
        <v>61</v>
      </c>
      <c r="H251" s="215">
        <v>60</v>
      </c>
      <c r="I251" s="9">
        <f t="shared" si="33"/>
        <v>0.98360655737704916</v>
      </c>
      <c r="J251" s="104">
        <v>0</v>
      </c>
      <c r="K251" s="104">
        <v>0</v>
      </c>
      <c r="L251" s="97">
        <f t="shared" si="34"/>
        <v>60</v>
      </c>
      <c r="M251" s="97">
        <f t="shared" si="35"/>
        <v>0</v>
      </c>
      <c r="N251" s="10">
        <f t="shared" si="36"/>
        <v>0</v>
      </c>
      <c r="O251" s="18"/>
      <c r="P251" s="281"/>
      <c r="Q251" s="281"/>
      <c r="R251" s="281"/>
      <c r="S251" s="281"/>
      <c r="T251" s="281"/>
      <c r="U251" s="281"/>
      <c r="V251" s="281"/>
      <c r="W251" s="281"/>
      <c r="X251" s="18"/>
    </row>
    <row r="252" spans="2:24" s="94" customFormat="1" ht="17" customHeight="1">
      <c r="B252" s="95"/>
      <c r="C252" s="96"/>
      <c r="D252" s="96"/>
      <c r="E252" s="183">
        <v>3</v>
      </c>
      <c r="F252" s="214" t="s">
        <v>248</v>
      </c>
      <c r="G252" s="215">
        <v>60</v>
      </c>
      <c r="H252" s="215">
        <v>59</v>
      </c>
      <c r="I252" s="9">
        <f t="shared" si="33"/>
        <v>0.98333333333333328</v>
      </c>
      <c r="J252" s="104">
        <v>0</v>
      </c>
      <c r="K252" s="104">
        <v>0</v>
      </c>
      <c r="L252" s="97">
        <f t="shared" si="34"/>
        <v>59</v>
      </c>
      <c r="M252" s="97">
        <f t="shared" si="35"/>
        <v>0</v>
      </c>
      <c r="N252" s="10">
        <f t="shared" si="36"/>
        <v>0</v>
      </c>
      <c r="O252" s="18"/>
      <c r="P252" s="281"/>
      <c r="Q252" s="281"/>
      <c r="R252" s="281"/>
      <c r="S252" s="281"/>
      <c r="T252" s="281"/>
      <c r="U252" s="281"/>
      <c r="V252" s="281"/>
      <c r="W252" s="281"/>
      <c r="X252" s="18"/>
    </row>
    <row r="253" spans="2:24" s="94" customFormat="1" ht="17" customHeight="1">
      <c r="B253" s="95"/>
      <c r="C253" s="96"/>
      <c r="D253" s="96"/>
      <c r="E253" s="183">
        <v>4</v>
      </c>
      <c r="F253" s="214" t="s">
        <v>249</v>
      </c>
      <c r="G253" s="215">
        <v>53</v>
      </c>
      <c r="H253" s="215">
        <v>52</v>
      </c>
      <c r="I253" s="9">
        <f t="shared" si="33"/>
        <v>0.98113207547169812</v>
      </c>
      <c r="J253" s="104">
        <v>0</v>
      </c>
      <c r="K253" s="104">
        <v>0</v>
      </c>
      <c r="L253" s="97">
        <f t="shared" si="34"/>
        <v>52</v>
      </c>
      <c r="M253" s="97">
        <f t="shared" si="35"/>
        <v>0</v>
      </c>
      <c r="N253" s="10">
        <f t="shared" si="36"/>
        <v>0</v>
      </c>
      <c r="O253" s="18"/>
      <c r="P253" s="281"/>
      <c r="Q253" s="281"/>
      <c r="R253" s="281"/>
      <c r="S253" s="281"/>
      <c r="T253" s="281"/>
      <c r="U253" s="281"/>
      <c r="V253" s="281"/>
      <c r="W253" s="281"/>
      <c r="X253" s="18"/>
    </row>
    <row r="254" spans="2:24" s="94" customFormat="1" ht="17" customHeight="1">
      <c r="B254" s="95"/>
      <c r="C254" s="96"/>
      <c r="D254" s="96"/>
      <c r="E254" s="183">
        <v>5</v>
      </c>
      <c r="F254" s="216" t="s">
        <v>250</v>
      </c>
      <c r="G254" s="215">
        <v>50</v>
      </c>
      <c r="H254" s="215">
        <v>50</v>
      </c>
      <c r="I254" s="9">
        <f t="shared" si="33"/>
        <v>1</v>
      </c>
      <c r="J254" s="104">
        <v>0</v>
      </c>
      <c r="K254" s="104">
        <v>0</v>
      </c>
      <c r="L254" s="97">
        <f t="shared" si="34"/>
        <v>50</v>
      </c>
      <c r="M254" s="97">
        <f t="shared" si="35"/>
        <v>0</v>
      </c>
      <c r="N254" s="10">
        <f t="shared" si="36"/>
        <v>0</v>
      </c>
      <c r="O254" s="18"/>
      <c r="P254" s="281"/>
      <c r="Q254" s="281"/>
      <c r="R254" s="281"/>
      <c r="S254" s="281"/>
      <c r="T254" s="281"/>
      <c r="U254" s="281"/>
      <c r="V254" s="281"/>
      <c r="W254" s="281"/>
      <c r="X254" s="18"/>
    </row>
    <row r="255" spans="2:24" s="94" customFormat="1" ht="17" customHeight="1">
      <c r="B255" s="95"/>
      <c r="C255" s="96"/>
      <c r="D255" s="96"/>
      <c r="E255" s="183">
        <v>6</v>
      </c>
      <c r="F255" s="216" t="s">
        <v>251</v>
      </c>
      <c r="G255" s="215">
        <v>56</v>
      </c>
      <c r="H255" s="215">
        <v>55</v>
      </c>
      <c r="I255" s="9">
        <f t="shared" si="33"/>
        <v>0.9821428571428571</v>
      </c>
      <c r="J255" s="104">
        <v>0</v>
      </c>
      <c r="K255" s="104">
        <v>0</v>
      </c>
      <c r="L255" s="97">
        <f t="shared" si="34"/>
        <v>55</v>
      </c>
      <c r="M255" s="97">
        <f t="shared" si="35"/>
        <v>0</v>
      </c>
      <c r="N255" s="10">
        <f t="shared" si="36"/>
        <v>0</v>
      </c>
      <c r="O255" s="18"/>
      <c r="P255" s="281"/>
      <c r="Q255" s="281"/>
      <c r="R255" s="281"/>
      <c r="S255" s="281"/>
      <c r="T255" s="281"/>
      <c r="U255" s="281"/>
      <c r="V255" s="281"/>
      <c r="W255" s="281"/>
      <c r="X255" s="18"/>
    </row>
    <row r="256" spans="2:24" s="94" customFormat="1" ht="17" customHeight="1">
      <c r="B256" s="95"/>
      <c r="C256" s="96"/>
      <c r="D256" s="96"/>
      <c r="E256" s="183">
        <v>7</v>
      </c>
      <c r="F256" s="214" t="s">
        <v>252</v>
      </c>
      <c r="G256" s="215">
        <v>40</v>
      </c>
      <c r="H256" s="215">
        <v>40</v>
      </c>
      <c r="I256" s="9">
        <f t="shared" si="33"/>
        <v>1</v>
      </c>
      <c r="J256" s="104">
        <v>0</v>
      </c>
      <c r="K256" s="104">
        <v>0</v>
      </c>
      <c r="L256" s="97">
        <f t="shared" si="34"/>
        <v>40</v>
      </c>
      <c r="M256" s="97">
        <f t="shared" si="35"/>
        <v>0</v>
      </c>
      <c r="N256" s="10">
        <f t="shared" si="36"/>
        <v>0</v>
      </c>
      <c r="O256" s="18"/>
      <c r="P256" s="281"/>
      <c r="Q256" s="281"/>
      <c r="R256" s="281"/>
      <c r="S256" s="281"/>
      <c r="T256" s="281"/>
      <c r="U256" s="281"/>
      <c r="V256" s="281"/>
      <c r="W256" s="281"/>
      <c r="X256" s="18"/>
    </row>
    <row r="257" spans="2:26" s="94" customFormat="1" ht="17" customHeight="1">
      <c r="B257" s="95"/>
      <c r="C257" s="96"/>
      <c r="D257" s="96"/>
      <c r="E257" s="183">
        <v>8</v>
      </c>
      <c r="F257" s="214" t="s">
        <v>253</v>
      </c>
      <c r="G257" s="215">
        <v>64</v>
      </c>
      <c r="H257" s="215">
        <v>64</v>
      </c>
      <c r="I257" s="9">
        <f t="shared" si="33"/>
        <v>1</v>
      </c>
      <c r="J257" s="104">
        <v>0</v>
      </c>
      <c r="K257" s="104">
        <v>0</v>
      </c>
      <c r="L257" s="97">
        <f t="shared" si="34"/>
        <v>64</v>
      </c>
      <c r="M257" s="97">
        <f t="shared" si="35"/>
        <v>0</v>
      </c>
      <c r="N257" s="10">
        <f t="shared" si="36"/>
        <v>0</v>
      </c>
      <c r="O257" s="18"/>
      <c r="P257" s="281"/>
      <c r="Q257" s="281"/>
      <c r="R257" s="281"/>
      <c r="S257" s="281"/>
      <c r="T257" s="281"/>
      <c r="U257" s="281"/>
      <c r="V257" s="281"/>
      <c r="W257" s="281"/>
      <c r="X257" s="18"/>
    </row>
    <row r="258" spans="2:26" s="94" customFormat="1" ht="17" customHeight="1">
      <c r="B258" s="95"/>
      <c r="C258" s="96"/>
      <c r="D258" s="96"/>
      <c r="E258" s="183">
        <v>9</v>
      </c>
      <c r="F258" s="214" t="s">
        <v>254</v>
      </c>
      <c r="G258" s="215">
        <v>57</v>
      </c>
      <c r="H258" s="215">
        <v>57</v>
      </c>
      <c r="I258" s="9">
        <f t="shared" si="33"/>
        <v>1</v>
      </c>
      <c r="J258" s="104">
        <v>0</v>
      </c>
      <c r="K258" s="104">
        <v>0</v>
      </c>
      <c r="L258" s="97">
        <f t="shared" si="34"/>
        <v>57</v>
      </c>
      <c r="M258" s="97">
        <f t="shared" si="35"/>
        <v>0</v>
      </c>
      <c r="N258" s="10">
        <f t="shared" si="36"/>
        <v>0</v>
      </c>
      <c r="O258" s="18"/>
      <c r="P258" s="281"/>
      <c r="Q258" s="281"/>
      <c r="R258" s="281"/>
      <c r="S258" s="281"/>
      <c r="T258" s="281"/>
      <c r="U258" s="281"/>
      <c r="V258" s="281"/>
      <c r="W258" s="281"/>
      <c r="X258" s="18"/>
    </row>
    <row r="259" spans="2:26" s="94" customFormat="1" ht="17" customHeight="1">
      <c r="B259" s="95"/>
      <c r="C259" s="96"/>
      <c r="D259" s="96"/>
      <c r="E259" s="183">
        <v>10</v>
      </c>
      <c r="F259" s="214" t="s">
        <v>255</v>
      </c>
      <c r="G259" s="215">
        <v>51</v>
      </c>
      <c r="H259" s="215">
        <v>51</v>
      </c>
      <c r="I259" s="9">
        <f t="shared" si="33"/>
        <v>1</v>
      </c>
      <c r="J259" s="104">
        <v>0</v>
      </c>
      <c r="K259" s="104">
        <v>0</v>
      </c>
      <c r="L259" s="97">
        <f t="shared" si="34"/>
        <v>51</v>
      </c>
      <c r="M259" s="97">
        <f t="shared" si="35"/>
        <v>0</v>
      </c>
      <c r="N259" s="10">
        <f t="shared" si="36"/>
        <v>0</v>
      </c>
      <c r="O259" s="18"/>
      <c r="P259" s="281"/>
      <c r="Q259" s="281"/>
      <c r="R259" s="281"/>
      <c r="S259" s="281"/>
      <c r="T259" s="281"/>
      <c r="U259" s="281"/>
      <c r="V259" s="281"/>
      <c r="W259" s="281"/>
      <c r="X259" s="18"/>
    </row>
    <row r="260" spans="2:26" s="94" customFormat="1" ht="17" customHeight="1">
      <c r="B260" s="95"/>
      <c r="C260" s="96"/>
      <c r="D260" s="96"/>
      <c r="E260" s="183">
        <v>11</v>
      </c>
      <c r="F260" s="216" t="s">
        <v>256</v>
      </c>
      <c r="G260" s="215">
        <v>52</v>
      </c>
      <c r="H260" s="215">
        <v>51</v>
      </c>
      <c r="I260" s="9">
        <f t="shared" si="33"/>
        <v>0.98076923076923073</v>
      </c>
      <c r="J260" s="104">
        <v>0</v>
      </c>
      <c r="K260" s="104">
        <v>0</v>
      </c>
      <c r="L260" s="97">
        <f t="shared" si="34"/>
        <v>51</v>
      </c>
      <c r="M260" s="97">
        <f t="shared" si="35"/>
        <v>0</v>
      </c>
      <c r="N260" s="10">
        <f t="shared" si="36"/>
        <v>0</v>
      </c>
      <c r="O260" s="18"/>
      <c r="P260" s="281"/>
      <c r="Q260" s="281"/>
      <c r="R260" s="281"/>
      <c r="S260" s="281"/>
      <c r="T260" s="281"/>
      <c r="U260" s="281"/>
      <c r="V260" s="281"/>
      <c r="W260" s="281"/>
      <c r="X260" s="18"/>
    </row>
    <row r="261" spans="2:26" s="94" customFormat="1" ht="17" customHeight="1">
      <c r="B261" s="95"/>
      <c r="C261" s="96"/>
      <c r="D261" s="96"/>
      <c r="E261" s="183">
        <v>12</v>
      </c>
      <c r="F261" s="216" t="s">
        <v>257</v>
      </c>
      <c r="G261" s="215">
        <v>60</v>
      </c>
      <c r="H261" s="215">
        <v>59</v>
      </c>
      <c r="I261" s="9">
        <f t="shared" si="33"/>
        <v>0.98333333333333328</v>
      </c>
      <c r="J261" s="104">
        <v>0</v>
      </c>
      <c r="K261" s="104">
        <v>0</v>
      </c>
      <c r="L261" s="97">
        <f t="shared" si="34"/>
        <v>59</v>
      </c>
      <c r="M261" s="97">
        <f t="shared" si="35"/>
        <v>0</v>
      </c>
      <c r="N261" s="10">
        <f t="shared" si="36"/>
        <v>0</v>
      </c>
      <c r="O261" s="18"/>
      <c r="P261" s="281"/>
      <c r="Q261" s="281"/>
      <c r="R261" s="281"/>
      <c r="S261" s="281"/>
      <c r="T261" s="281"/>
      <c r="U261" s="281"/>
      <c r="V261" s="281"/>
      <c r="W261" s="281"/>
      <c r="X261" s="18"/>
    </row>
    <row r="262" spans="2:26" s="94" customFormat="1" ht="17" customHeight="1">
      <c r="B262" s="95"/>
      <c r="C262" s="96"/>
      <c r="D262" s="96"/>
      <c r="E262" s="187">
        <v>13</v>
      </c>
      <c r="F262" s="255" t="s">
        <v>258</v>
      </c>
      <c r="G262" s="218">
        <v>50</v>
      </c>
      <c r="H262" s="218">
        <v>48</v>
      </c>
      <c r="I262" s="11">
        <f t="shared" si="33"/>
        <v>0.96</v>
      </c>
      <c r="J262" s="125">
        <v>0</v>
      </c>
      <c r="K262" s="125">
        <v>0</v>
      </c>
      <c r="L262" s="100">
        <f t="shared" si="34"/>
        <v>48</v>
      </c>
      <c r="M262" s="100">
        <f t="shared" si="35"/>
        <v>0</v>
      </c>
      <c r="N262" s="12">
        <f t="shared" si="36"/>
        <v>0</v>
      </c>
      <c r="O262" s="18"/>
      <c r="P262" s="281"/>
      <c r="Q262" s="281"/>
      <c r="R262" s="281"/>
      <c r="S262" s="281"/>
      <c r="T262" s="281"/>
      <c r="U262" s="281"/>
      <c r="V262" s="281"/>
      <c r="W262" s="281"/>
      <c r="X262" s="18"/>
    </row>
    <row r="263" spans="2:26" s="94" customFormat="1" ht="18" customHeight="1">
      <c r="B263" s="101"/>
      <c r="C263" s="102"/>
      <c r="D263" s="102"/>
      <c r="E263" s="161" t="s">
        <v>11</v>
      </c>
      <c r="F263" s="161"/>
      <c r="G263" s="168">
        <f>SUM(G250:G262)</f>
        <v>722</v>
      </c>
      <c r="H263" s="168">
        <f>SUM(H250:H262)</f>
        <v>712</v>
      </c>
      <c r="I263" s="147">
        <f t="shared" si="33"/>
        <v>0.98614958448753465</v>
      </c>
      <c r="J263" s="146">
        <f t="shared" ref="J263:K263" si="37">SUM(J250:J262)</f>
        <v>0</v>
      </c>
      <c r="K263" s="146">
        <f t="shared" si="37"/>
        <v>0</v>
      </c>
      <c r="L263" s="146">
        <f t="shared" si="34"/>
        <v>712</v>
      </c>
      <c r="M263" s="146">
        <f t="shared" si="35"/>
        <v>0</v>
      </c>
      <c r="N263" s="148">
        <f t="shared" si="36"/>
        <v>0</v>
      </c>
      <c r="O263" s="270"/>
      <c r="P263" s="291">
        <f>G263</f>
        <v>722</v>
      </c>
      <c r="Q263" s="291">
        <f>H263</f>
        <v>712</v>
      </c>
      <c r="R263" s="282"/>
      <c r="S263" s="282"/>
      <c r="T263" s="282"/>
      <c r="U263" s="282"/>
      <c r="V263" s="282"/>
      <c r="W263" s="282"/>
      <c r="X263" s="270"/>
    </row>
    <row r="264" spans="2:26" s="94" customFormat="1" ht="36.5" customHeight="1">
      <c r="B264" s="169" t="s">
        <v>259</v>
      </c>
      <c r="C264" s="170"/>
      <c r="D264" s="170"/>
      <c r="E264" s="170"/>
      <c r="F264" s="171"/>
      <c r="G264" s="172">
        <f>G26+G43+G56+G73+G88+G117+G138+G170+G181+G195+G209+G222+G239+G249+G263</f>
        <v>15149</v>
      </c>
      <c r="H264" s="172">
        <f>H26+H43+H56+H73+H88+H117+H138+H170+H181+H195+H209+H222+H239+H249+H263</f>
        <v>14651</v>
      </c>
      <c r="I264" s="173">
        <f>H264/G264</f>
        <v>0.96712654300613898</v>
      </c>
      <c r="J264" s="172">
        <f>J26+J43+J56+J73+J88+J117+J138+J170+J181+J195+J209+J222+J239+J249+J263</f>
        <v>14</v>
      </c>
      <c r="K264" s="172">
        <f>K26+K43+K56+K73+K88+K117+K138+K170+K181+K195+K209+K222+K239+K249+K263</f>
        <v>25</v>
      </c>
      <c r="L264" s="174">
        <f t="shared" si="34"/>
        <v>14612</v>
      </c>
      <c r="M264" s="175">
        <f t="shared" si="35"/>
        <v>39</v>
      </c>
      <c r="N264" s="176">
        <f t="shared" si="36"/>
        <v>2.5744273549409202E-3</v>
      </c>
      <c r="O264" s="274"/>
      <c r="P264" s="287">
        <f>SUM(P26:P263)</f>
        <v>15149</v>
      </c>
      <c r="Q264" s="287">
        <f>SUM(Q26:Q263)</f>
        <v>14651</v>
      </c>
      <c r="R264" s="287"/>
      <c r="S264" s="287"/>
      <c r="T264" s="287"/>
      <c r="U264" s="287"/>
      <c r="V264" s="287"/>
      <c r="W264" s="287"/>
      <c r="X264" s="274"/>
    </row>
    <row r="265" spans="2:26" s="94" customFormat="1">
      <c r="B265" s="137" t="s">
        <v>301</v>
      </c>
      <c r="E265" s="114"/>
      <c r="G265" s="114"/>
      <c r="H265" s="24"/>
      <c r="I265" s="25"/>
      <c r="J265" s="114"/>
      <c r="K265" s="114"/>
      <c r="L265" s="114"/>
      <c r="M265" s="114"/>
      <c r="P265" s="288"/>
      <c r="Q265" s="288"/>
      <c r="R265" s="288"/>
      <c r="S265" s="288"/>
      <c r="T265" s="288"/>
      <c r="U265" s="288"/>
      <c r="V265" s="288"/>
      <c r="W265" s="288"/>
      <c r="Z265" s="94">
        <f>14707/15587</f>
        <v>0.94354269583627381</v>
      </c>
    </row>
    <row r="266" spans="2:26" s="94" customFormat="1">
      <c r="B266" s="138"/>
      <c r="E266" s="114"/>
      <c r="G266" s="114"/>
      <c r="H266" s="24"/>
      <c r="I266" s="25"/>
      <c r="J266" s="114"/>
      <c r="K266" s="114"/>
      <c r="L266" s="114"/>
      <c r="M266" s="114"/>
      <c r="P266" s="288"/>
      <c r="Q266" s="288"/>
      <c r="R266" s="288"/>
      <c r="S266" s="288"/>
      <c r="T266" s="288"/>
      <c r="U266" s="288"/>
      <c r="V266" s="288"/>
      <c r="W266" s="288"/>
    </row>
    <row r="267" spans="2:26" s="94" customFormat="1">
      <c r="B267" s="114"/>
      <c r="E267" s="114"/>
      <c r="G267" s="114"/>
      <c r="H267" s="114"/>
      <c r="I267" s="114"/>
      <c r="J267" s="114" t="s">
        <v>300</v>
      </c>
      <c r="K267" s="114"/>
      <c r="L267" s="114"/>
      <c r="M267" s="114"/>
      <c r="P267" s="288"/>
      <c r="Q267" s="288"/>
      <c r="R267" s="288"/>
      <c r="S267" s="288"/>
      <c r="T267" s="288"/>
      <c r="U267" s="288"/>
      <c r="V267" s="288"/>
      <c r="W267" s="288"/>
    </row>
    <row r="268" spans="2:26" s="94" customFormat="1">
      <c r="B268" s="139" t="s">
        <v>260</v>
      </c>
      <c r="C268" s="139"/>
      <c r="D268" s="139"/>
      <c r="E268" s="139"/>
      <c r="G268" s="114"/>
      <c r="H268" s="114"/>
      <c r="J268" s="114"/>
      <c r="K268" s="114"/>
      <c r="L268" s="114"/>
      <c r="M268" s="114"/>
      <c r="P268" s="288"/>
      <c r="Q268" s="288"/>
      <c r="R268" s="288"/>
      <c r="S268" s="288"/>
      <c r="T268" s="288"/>
      <c r="U268" s="288"/>
      <c r="V268" s="288"/>
      <c r="W268" s="288"/>
    </row>
    <row r="269" spans="2:26" s="94" customFormat="1">
      <c r="B269" s="139" t="s">
        <v>261</v>
      </c>
      <c r="C269" s="139"/>
      <c r="D269" s="139"/>
      <c r="E269" s="139"/>
      <c r="G269" s="114"/>
      <c r="H269" s="114"/>
      <c r="I269" s="94" t="s">
        <v>262</v>
      </c>
      <c r="J269" s="114"/>
      <c r="K269" s="114"/>
      <c r="L269" s="114"/>
      <c r="M269" s="114"/>
      <c r="P269" s="288"/>
      <c r="Q269" s="288"/>
      <c r="R269" s="288"/>
      <c r="S269" s="288"/>
      <c r="T269" s="288"/>
      <c r="U269" s="288"/>
      <c r="V269" s="288"/>
      <c r="W269" s="288"/>
    </row>
    <row r="270" spans="2:26" s="94" customFormat="1">
      <c r="B270" s="139" t="s">
        <v>263</v>
      </c>
      <c r="C270" s="139"/>
      <c r="D270" s="139"/>
      <c r="E270" s="139"/>
      <c r="G270" s="114"/>
      <c r="H270" s="114"/>
      <c r="J270" s="114"/>
      <c r="K270" s="114"/>
      <c r="L270" s="114"/>
      <c r="M270" s="114"/>
      <c r="P270" s="288"/>
      <c r="Q270" s="288"/>
      <c r="R270" s="288"/>
      <c r="S270" s="288"/>
      <c r="T270" s="288"/>
      <c r="U270" s="288"/>
      <c r="V270" s="288"/>
      <c r="W270" s="288"/>
    </row>
    <row r="271" spans="2:26" s="94" customFormat="1">
      <c r="B271" s="114"/>
      <c r="G271" s="114"/>
      <c r="H271" s="114"/>
      <c r="J271" s="114"/>
      <c r="K271" s="114"/>
      <c r="L271" s="114"/>
      <c r="M271" s="114"/>
      <c r="P271" s="288"/>
      <c r="Q271" s="288"/>
      <c r="R271" s="288"/>
      <c r="S271" s="288"/>
      <c r="T271" s="288"/>
      <c r="U271" s="288"/>
      <c r="V271" s="288"/>
      <c r="W271" s="288"/>
    </row>
    <row r="272" spans="2:26" s="94" customFormat="1">
      <c r="B272" s="114"/>
      <c r="G272" s="114"/>
      <c r="H272" s="114"/>
      <c r="J272" s="114"/>
      <c r="K272" s="114"/>
      <c r="L272" s="114"/>
      <c r="M272" s="114"/>
      <c r="P272" s="288"/>
      <c r="Q272" s="288"/>
      <c r="R272" s="288"/>
      <c r="S272" s="288"/>
      <c r="T272" s="288"/>
      <c r="U272" s="288"/>
      <c r="V272" s="288"/>
      <c r="W272" s="288"/>
    </row>
    <row r="273" spans="2:23" s="94" customFormat="1">
      <c r="B273" s="114"/>
      <c r="G273" s="114"/>
      <c r="H273" s="114"/>
      <c r="J273" s="114"/>
      <c r="K273" s="114"/>
      <c r="L273" s="114"/>
      <c r="M273" s="114"/>
      <c r="P273" s="288"/>
      <c r="Q273" s="288"/>
      <c r="R273" s="288"/>
      <c r="S273" s="288"/>
      <c r="T273" s="288"/>
      <c r="U273" s="288"/>
      <c r="V273" s="288"/>
      <c r="W273" s="288"/>
    </row>
    <row r="274" spans="2:23" s="94" customFormat="1">
      <c r="B274" s="114"/>
      <c r="G274" s="114"/>
      <c r="H274" s="114"/>
      <c r="J274" s="114"/>
      <c r="K274" s="114"/>
      <c r="L274" s="114"/>
      <c r="M274" s="114"/>
      <c r="P274" s="288"/>
      <c r="Q274" s="288"/>
      <c r="R274" s="288"/>
      <c r="S274" s="288"/>
      <c r="T274" s="288"/>
      <c r="U274" s="288"/>
      <c r="V274" s="288"/>
      <c r="W274" s="288"/>
    </row>
    <row r="275" spans="2:23" s="94" customFormat="1">
      <c r="B275" s="114"/>
      <c r="G275" s="114"/>
      <c r="H275" s="114"/>
      <c r="J275" s="114"/>
      <c r="K275" s="114"/>
      <c r="L275" s="114"/>
      <c r="M275" s="114"/>
      <c r="P275" s="288"/>
      <c r="Q275" s="288"/>
      <c r="R275" s="288"/>
      <c r="S275" s="288"/>
      <c r="T275" s="288"/>
      <c r="U275" s="288"/>
      <c r="V275" s="288"/>
      <c r="W275" s="288"/>
    </row>
    <row r="276" spans="2:23" s="94" customFormat="1">
      <c r="B276" s="140" t="s">
        <v>264</v>
      </c>
      <c r="C276" s="140"/>
      <c r="D276" s="140"/>
      <c r="E276" s="140"/>
      <c r="F276" s="141"/>
      <c r="G276" s="114"/>
      <c r="H276" s="114"/>
      <c r="I276" s="142" t="s">
        <v>265</v>
      </c>
      <c r="J276" s="142"/>
      <c r="K276" s="142"/>
      <c r="L276" s="143"/>
      <c r="M276" s="114"/>
      <c r="P276" s="288"/>
      <c r="Q276" s="288"/>
      <c r="R276" s="288"/>
      <c r="S276" s="288"/>
      <c r="T276" s="288"/>
      <c r="U276" s="288"/>
      <c r="V276" s="288"/>
      <c r="W276" s="288"/>
    </row>
    <row r="277" spans="2:23" s="94" customFormat="1">
      <c r="B277" s="139" t="s">
        <v>266</v>
      </c>
      <c r="C277" s="139"/>
      <c r="D277" s="139"/>
      <c r="E277" s="139"/>
      <c r="G277" s="114"/>
      <c r="H277" s="114"/>
      <c r="I277" s="139" t="s">
        <v>267</v>
      </c>
      <c r="J277" s="139"/>
      <c r="K277" s="139"/>
      <c r="L277" s="114"/>
      <c r="M277" s="114"/>
      <c r="P277" s="288"/>
      <c r="Q277" s="288"/>
      <c r="R277" s="288"/>
      <c r="S277" s="288"/>
      <c r="T277" s="288"/>
      <c r="U277" s="288"/>
      <c r="V277" s="288"/>
      <c r="W277" s="288"/>
    </row>
    <row r="278" spans="2:23" s="94" customFormat="1">
      <c r="B278" s="114"/>
      <c r="E278" s="114"/>
      <c r="G278" s="114"/>
      <c r="H278" s="114"/>
      <c r="I278" s="114"/>
      <c r="J278" s="114"/>
      <c r="K278" s="114"/>
      <c r="L278" s="114"/>
      <c r="M278" s="114"/>
      <c r="P278" s="288"/>
      <c r="Q278" s="288"/>
      <c r="R278" s="288"/>
      <c r="S278" s="288"/>
      <c r="T278" s="288"/>
      <c r="U278" s="288"/>
      <c r="V278" s="288"/>
      <c r="W278" s="288"/>
    </row>
    <row r="279" spans="2:23" s="94" customFormat="1">
      <c r="B279" s="114"/>
      <c r="E279" s="114"/>
      <c r="G279" s="114"/>
      <c r="H279" s="114"/>
      <c r="I279" s="114"/>
      <c r="J279" s="114"/>
      <c r="K279" s="114"/>
      <c r="L279" s="114"/>
      <c r="M279" s="114"/>
      <c r="P279" s="288"/>
      <c r="Q279" s="288"/>
      <c r="R279" s="288"/>
      <c r="S279" s="288"/>
      <c r="T279" s="288"/>
      <c r="U279" s="288"/>
      <c r="V279" s="288"/>
      <c r="W279" s="288"/>
    </row>
    <row r="280" spans="2:23" s="94" customFormat="1">
      <c r="B280" s="114"/>
      <c r="E280" s="114"/>
      <c r="G280" s="114"/>
      <c r="H280" s="114"/>
      <c r="I280" s="114"/>
      <c r="J280" s="114"/>
      <c r="K280" s="114"/>
      <c r="L280" s="114"/>
      <c r="M280" s="114"/>
      <c r="P280" s="288"/>
      <c r="Q280" s="288"/>
      <c r="R280" s="288"/>
      <c r="S280" s="288"/>
      <c r="T280" s="288"/>
      <c r="U280" s="288"/>
      <c r="V280" s="288"/>
      <c r="W280" s="288"/>
    </row>
    <row r="281" spans="2:23" s="94" customFormat="1">
      <c r="B281" s="114"/>
      <c r="E281" s="114"/>
      <c r="G281" s="114"/>
      <c r="H281" s="114"/>
      <c r="I281" s="114"/>
      <c r="J281" s="114"/>
      <c r="K281" s="114"/>
      <c r="L281" s="114"/>
      <c r="M281" s="114"/>
      <c r="P281" s="288"/>
      <c r="Q281" s="288"/>
      <c r="R281" s="288"/>
      <c r="S281" s="288"/>
      <c r="T281" s="288"/>
      <c r="U281" s="288"/>
      <c r="V281" s="288"/>
      <c r="W281" s="288"/>
    </row>
    <row r="282" spans="2:23" s="94" customFormat="1">
      <c r="B282" s="114"/>
      <c r="E282" s="114"/>
      <c r="G282" s="114"/>
      <c r="H282" s="114"/>
      <c r="I282" s="114"/>
      <c r="J282" s="114"/>
      <c r="K282" s="114"/>
      <c r="L282" s="114"/>
      <c r="M282" s="114"/>
      <c r="P282" s="288"/>
      <c r="Q282" s="288"/>
      <c r="R282" s="288"/>
      <c r="S282" s="288"/>
      <c r="T282" s="288"/>
      <c r="U282" s="288"/>
      <c r="V282" s="288"/>
      <c r="W282" s="288"/>
    </row>
    <row r="283" spans="2:23" s="94" customFormat="1">
      <c r="B283" s="114"/>
      <c r="E283" s="114"/>
      <c r="G283" s="114"/>
      <c r="H283" s="114"/>
      <c r="I283" s="114"/>
      <c r="J283" s="114"/>
      <c r="K283" s="114"/>
      <c r="L283" s="114"/>
      <c r="M283" s="114"/>
      <c r="P283" s="288"/>
      <c r="Q283" s="288"/>
      <c r="R283" s="288"/>
      <c r="S283" s="288"/>
      <c r="T283" s="288"/>
      <c r="U283" s="288"/>
      <c r="V283" s="288"/>
      <c r="W283" s="288"/>
    </row>
    <row r="284" spans="2:23" s="94" customFormat="1">
      <c r="B284" s="114"/>
      <c r="E284" s="114"/>
      <c r="G284" s="114"/>
      <c r="H284" s="114"/>
      <c r="I284" s="114"/>
      <c r="J284" s="114"/>
      <c r="K284" s="114"/>
      <c r="L284" s="114"/>
      <c r="M284" s="114"/>
      <c r="P284" s="288"/>
      <c r="Q284" s="288"/>
      <c r="R284" s="288"/>
      <c r="S284" s="288"/>
      <c r="T284" s="288"/>
      <c r="U284" s="288"/>
      <c r="V284" s="288"/>
      <c r="W284" s="288"/>
    </row>
    <row r="285" spans="2:23" s="94" customFormat="1">
      <c r="B285" s="114"/>
      <c r="E285" s="114"/>
      <c r="G285" s="114"/>
      <c r="H285" s="114"/>
      <c r="I285" s="114"/>
      <c r="J285" s="114"/>
      <c r="K285" s="114"/>
      <c r="L285" s="114"/>
      <c r="M285" s="114"/>
      <c r="P285" s="288"/>
      <c r="Q285" s="288"/>
      <c r="R285" s="288"/>
      <c r="S285" s="288"/>
      <c r="T285" s="288"/>
      <c r="U285" s="288"/>
      <c r="V285" s="288"/>
      <c r="W285" s="288"/>
    </row>
    <row r="286" spans="2:23" s="94" customFormat="1">
      <c r="B286" s="114"/>
      <c r="E286" s="114"/>
      <c r="G286" s="114"/>
      <c r="H286" s="114"/>
      <c r="I286" s="114"/>
      <c r="J286" s="114"/>
      <c r="K286" s="114"/>
      <c r="L286" s="114"/>
      <c r="M286" s="114"/>
      <c r="P286" s="288"/>
      <c r="Q286" s="288"/>
      <c r="R286" s="288"/>
      <c r="S286" s="288"/>
      <c r="T286" s="288"/>
      <c r="U286" s="288"/>
      <c r="V286" s="288"/>
      <c r="W286" s="288"/>
    </row>
    <row r="287" spans="2:23" s="94" customFormat="1">
      <c r="B287" s="114"/>
      <c r="E287" s="114"/>
      <c r="G287" s="114"/>
      <c r="H287" s="114"/>
      <c r="I287" s="114"/>
      <c r="J287" s="114"/>
      <c r="K287" s="114"/>
      <c r="L287" s="114"/>
      <c r="M287" s="114"/>
      <c r="P287" s="288"/>
      <c r="Q287" s="288"/>
      <c r="R287" s="288"/>
      <c r="S287" s="288"/>
      <c r="T287" s="288"/>
      <c r="U287" s="288"/>
      <c r="V287" s="288"/>
      <c r="W287" s="288"/>
    </row>
    <row r="288" spans="2:23" s="94" customFormat="1">
      <c r="B288" s="114"/>
      <c r="E288" s="114"/>
      <c r="G288" s="114"/>
      <c r="H288" s="114"/>
      <c r="I288" s="114"/>
      <c r="J288" s="114"/>
      <c r="K288" s="114"/>
      <c r="L288" s="114"/>
      <c r="M288" s="114"/>
      <c r="P288" s="288"/>
      <c r="Q288" s="288"/>
      <c r="R288" s="288"/>
      <c r="S288" s="288"/>
      <c r="T288" s="288"/>
      <c r="U288" s="288"/>
      <c r="V288" s="288"/>
      <c r="W288" s="288"/>
    </row>
    <row r="289" spans="2:23" s="94" customFormat="1">
      <c r="B289" s="114"/>
      <c r="E289" s="114"/>
      <c r="G289" s="114"/>
      <c r="H289" s="114"/>
      <c r="I289" s="114"/>
      <c r="J289" s="114"/>
      <c r="K289" s="114"/>
      <c r="L289" s="114"/>
      <c r="M289" s="114"/>
      <c r="P289" s="288"/>
      <c r="Q289" s="288"/>
      <c r="R289" s="288"/>
      <c r="S289" s="288"/>
      <c r="T289" s="288"/>
      <c r="U289" s="288"/>
      <c r="V289" s="288"/>
      <c r="W289" s="288"/>
    </row>
    <row r="290" spans="2:23" s="94" customFormat="1">
      <c r="B290" s="114"/>
      <c r="E290" s="114"/>
      <c r="G290" s="114"/>
      <c r="H290" s="114"/>
      <c r="I290" s="114"/>
      <c r="J290" s="114"/>
      <c r="K290" s="114"/>
      <c r="L290" s="114"/>
      <c r="M290" s="114"/>
      <c r="P290" s="288"/>
      <c r="Q290" s="288"/>
      <c r="R290" s="288"/>
      <c r="S290" s="288"/>
      <c r="T290" s="288"/>
      <c r="U290" s="288"/>
      <c r="V290" s="288"/>
      <c r="W290" s="288"/>
    </row>
    <row r="291" spans="2:23" s="94" customFormat="1">
      <c r="B291" s="114"/>
      <c r="E291" s="114"/>
      <c r="G291" s="114"/>
      <c r="H291" s="114"/>
      <c r="I291" s="114"/>
      <c r="J291" s="114"/>
      <c r="K291" s="114"/>
      <c r="L291" s="114"/>
      <c r="M291" s="114"/>
      <c r="P291" s="288"/>
      <c r="Q291" s="288"/>
      <c r="R291" s="288"/>
      <c r="S291" s="288"/>
      <c r="T291" s="288"/>
      <c r="U291" s="288"/>
      <c r="V291" s="288"/>
      <c r="W291" s="288"/>
    </row>
    <row r="292" spans="2:23" s="94" customFormat="1">
      <c r="B292" s="114"/>
      <c r="E292" s="114"/>
      <c r="G292" s="114"/>
      <c r="H292" s="114"/>
      <c r="I292" s="114"/>
      <c r="J292" s="114"/>
      <c r="K292" s="114"/>
      <c r="L292" s="114"/>
      <c r="M292" s="114"/>
      <c r="P292" s="288"/>
      <c r="Q292" s="288"/>
      <c r="R292" s="288"/>
      <c r="S292" s="288"/>
      <c r="T292" s="288"/>
      <c r="U292" s="288"/>
      <c r="V292" s="288"/>
      <c r="W292" s="288"/>
    </row>
    <row r="293" spans="2:23" s="94" customFormat="1">
      <c r="B293" s="114"/>
      <c r="E293" s="114"/>
      <c r="G293" s="114"/>
      <c r="H293" s="114"/>
      <c r="I293" s="114"/>
      <c r="J293" s="114"/>
      <c r="K293" s="114"/>
      <c r="L293" s="114"/>
      <c r="M293" s="114"/>
      <c r="P293" s="288"/>
      <c r="Q293" s="288"/>
      <c r="R293" s="288"/>
      <c r="S293" s="288"/>
      <c r="T293" s="288"/>
      <c r="U293" s="288"/>
      <c r="V293" s="288"/>
      <c r="W293" s="288"/>
    </row>
    <row r="294" spans="2:23" s="94" customFormat="1">
      <c r="B294" s="114"/>
      <c r="E294" s="114"/>
      <c r="G294" s="114"/>
      <c r="H294" s="114"/>
      <c r="I294" s="114"/>
      <c r="J294" s="114"/>
      <c r="K294" s="114"/>
      <c r="L294" s="114"/>
      <c r="M294" s="114"/>
      <c r="P294" s="288"/>
      <c r="Q294" s="288"/>
      <c r="R294" s="288"/>
      <c r="S294" s="288"/>
      <c r="T294" s="288"/>
      <c r="U294" s="288"/>
      <c r="V294" s="288"/>
      <c r="W294" s="288"/>
    </row>
    <row r="295" spans="2:23" s="94" customFormat="1">
      <c r="B295" s="114"/>
      <c r="E295" s="114"/>
      <c r="G295" s="114"/>
      <c r="H295" s="114"/>
      <c r="I295" s="114"/>
      <c r="J295" s="114"/>
      <c r="K295" s="114"/>
      <c r="L295" s="114"/>
      <c r="M295" s="114"/>
      <c r="P295" s="288"/>
      <c r="Q295" s="288"/>
      <c r="R295" s="288"/>
      <c r="S295" s="288"/>
      <c r="T295" s="288"/>
      <c r="U295" s="288"/>
      <c r="V295" s="288"/>
      <c r="W295" s="288"/>
    </row>
    <row r="296" spans="2:23" s="94" customFormat="1">
      <c r="B296" s="114"/>
      <c r="E296" s="114"/>
      <c r="G296" s="114"/>
      <c r="H296" s="114"/>
      <c r="I296" s="114"/>
      <c r="J296" s="114"/>
      <c r="K296" s="114"/>
      <c r="L296" s="114"/>
      <c r="M296" s="114"/>
      <c r="P296" s="288"/>
      <c r="Q296" s="288"/>
      <c r="R296" s="288"/>
      <c r="S296" s="288"/>
      <c r="T296" s="288"/>
      <c r="U296" s="288"/>
      <c r="V296" s="288"/>
      <c r="W296" s="288"/>
    </row>
    <row r="297" spans="2:23" s="94" customFormat="1">
      <c r="B297" s="114"/>
      <c r="E297" s="114"/>
      <c r="G297" s="114"/>
      <c r="H297" s="114"/>
      <c r="I297" s="114"/>
      <c r="J297" s="114"/>
      <c r="K297" s="114"/>
      <c r="L297" s="114"/>
      <c r="M297" s="114"/>
      <c r="P297" s="288"/>
      <c r="Q297" s="288"/>
      <c r="R297" s="288"/>
      <c r="S297" s="288"/>
      <c r="T297" s="288"/>
      <c r="U297" s="288"/>
      <c r="V297" s="288"/>
      <c r="W297" s="288"/>
    </row>
    <row r="298" spans="2:23" s="94" customFormat="1">
      <c r="B298" s="114"/>
      <c r="E298" s="114"/>
      <c r="G298" s="114"/>
      <c r="H298" s="114"/>
      <c r="I298" s="114"/>
      <c r="J298" s="114"/>
      <c r="K298" s="114"/>
      <c r="L298" s="114"/>
      <c r="M298" s="114"/>
      <c r="P298" s="288"/>
      <c r="Q298" s="288"/>
      <c r="R298" s="288"/>
      <c r="S298" s="288"/>
      <c r="T298" s="288"/>
      <c r="U298" s="288"/>
      <c r="V298" s="288"/>
      <c r="W298" s="288"/>
    </row>
    <row r="299" spans="2:23" s="94" customFormat="1">
      <c r="B299" s="114"/>
      <c r="E299" s="114"/>
      <c r="G299" s="114"/>
      <c r="H299" s="114"/>
      <c r="I299" s="114"/>
      <c r="J299" s="114"/>
      <c r="K299" s="114"/>
      <c r="L299" s="114"/>
      <c r="M299" s="114"/>
      <c r="P299" s="288"/>
      <c r="Q299" s="288"/>
      <c r="R299" s="288"/>
      <c r="S299" s="288"/>
      <c r="T299" s="288"/>
      <c r="U299" s="288"/>
      <c r="V299" s="288"/>
      <c r="W299" s="288"/>
    </row>
    <row r="300" spans="2:23" s="94" customFormat="1">
      <c r="B300" s="114"/>
      <c r="E300" s="114"/>
      <c r="G300" s="114"/>
      <c r="H300" s="114"/>
      <c r="I300" s="114"/>
      <c r="J300" s="114"/>
      <c r="K300" s="114"/>
      <c r="L300" s="114"/>
      <c r="M300" s="114"/>
      <c r="P300" s="288"/>
      <c r="Q300" s="288"/>
      <c r="R300" s="288"/>
      <c r="S300" s="288"/>
      <c r="T300" s="288"/>
      <c r="U300" s="288"/>
      <c r="V300" s="288"/>
      <c r="W300" s="288"/>
    </row>
    <row r="301" spans="2:23" s="94" customFormat="1">
      <c r="B301" s="114"/>
      <c r="E301" s="114"/>
      <c r="G301" s="114"/>
      <c r="H301" s="114"/>
      <c r="I301" s="114"/>
      <c r="J301" s="114"/>
      <c r="K301" s="114"/>
      <c r="L301" s="114"/>
      <c r="M301" s="114"/>
      <c r="P301" s="288"/>
      <c r="Q301" s="288"/>
      <c r="R301" s="288"/>
      <c r="S301" s="288"/>
      <c r="T301" s="288"/>
      <c r="U301" s="288"/>
      <c r="V301" s="288"/>
      <c r="W301" s="288"/>
    </row>
    <row r="302" spans="2:23" s="94" customFormat="1">
      <c r="B302" s="114"/>
      <c r="E302" s="114"/>
      <c r="G302" s="114"/>
      <c r="H302" s="114"/>
      <c r="I302" s="114"/>
      <c r="J302" s="114"/>
      <c r="K302" s="114"/>
      <c r="L302" s="114"/>
      <c r="M302" s="114"/>
      <c r="P302" s="288"/>
      <c r="Q302" s="288"/>
      <c r="R302" s="288"/>
      <c r="S302" s="288"/>
      <c r="T302" s="288"/>
      <c r="U302" s="288"/>
      <c r="V302" s="288"/>
      <c r="W302" s="288"/>
    </row>
    <row r="303" spans="2:23" s="94" customFormat="1">
      <c r="B303" s="114"/>
      <c r="E303" s="114"/>
      <c r="G303" s="114"/>
      <c r="H303" s="114"/>
      <c r="I303" s="114"/>
      <c r="J303" s="114"/>
      <c r="K303" s="114"/>
      <c r="L303" s="114"/>
      <c r="M303" s="114"/>
      <c r="P303" s="288"/>
      <c r="Q303" s="288"/>
      <c r="R303" s="288"/>
      <c r="S303" s="288"/>
      <c r="T303" s="288"/>
      <c r="U303" s="288"/>
      <c r="V303" s="288"/>
      <c r="W303" s="288"/>
    </row>
    <row r="304" spans="2:23" s="94" customFormat="1">
      <c r="B304" s="114"/>
      <c r="E304" s="114"/>
      <c r="G304" s="114"/>
      <c r="H304" s="114"/>
      <c r="I304" s="114"/>
      <c r="J304" s="114"/>
      <c r="K304" s="114"/>
      <c r="L304" s="114"/>
      <c r="M304" s="114"/>
      <c r="P304" s="288"/>
      <c r="Q304" s="288"/>
      <c r="R304" s="288"/>
      <c r="S304" s="288"/>
      <c r="T304" s="288"/>
      <c r="U304" s="288"/>
      <c r="V304" s="288"/>
      <c r="W304" s="288"/>
    </row>
    <row r="305" spans="2:23" s="94" customFormat="1">
      <c r="B305" s="114"/>
      <c r="E305" s="114"/>
      <c r="G305" s="114"/>
      <c r="H305" s="114"/>
      <c r="I305" s="114"/>
      <c r="J305" s="114"/>
      <c r="K305" s="114"/>
      <c r="L305" s="114"/>
      <c r="M305" s="114"/>
      <c r="P305" s="288"/>
      <c r="Q305" s="288"/>
      <c r="R305" s="288"/>
      <c r="S305" s="288"/>
      <c r="T305" s="288"/>
      <c r="U305" s="288"/>
      <c r="V305" s="288"/>
      <c r="W305" s="288"/>
    </row>
    <row r="306" spans="2:23" s="94" customFormat="1">
      <c r="B306" s="114"/>
      <c r="E306" s="114"/>
      <c r="G306" s="114"/>
      <c r="H306" s="114"/>
      <c r="I306" s="114"/>
      <c r="J306" s="114"/>
      <c r="K306" s="114"/>
      <c r="L306" s="114"/>
      <c r="M306" s="114"/>
      <c r="P306" s="288"/>
      <c r="Q306" s="288"/>
      <c r="R306" s="288"/>
      <c r="S306" s="288"/>
      <c r="T306" s="288"/>
      <c r="U306" s="288"/>
      <c r="V306" s="288"/>
      <c r="W306" s="288"/>
    </row>
    <row r="307" spans="2:23" s="94" customFormat="1">
      <c r="B307" s="114"/>
      <c r="E307" s="114"/>
      <c r="G307" s="114"/>
      <c r="H307" s="114"/>
      <c r="I307" s="114"/>
      <c r="J307" s="114"/>
      <c r="K307" s="114"/>
      <c r="L307" s="114"/>
      <c r="M307" s="114"/>
      <c r="P307" s="288"/>
      <c r="Q307" s="288"/>
      <c r="R307" s="288"/>
      <c r="S307" s="288"/>
      <c r="T307" s="288"/>
      <c r="U307" s="288"/>
      <c r="V307" s="288"/>
      <c r="W307" s="288"/>
    </row>
    <row r="308" spans="2:23" s="94" customFormat="1">
      <c r="B308" s="114"/>
      <c r="E308" s="114"/>
      <c r="G308" s="114"/>
      <c r="H308" s="114"/>
      <c r="I308" s="114"/>
      <c r="J308" s="114"/>
      <c r="K308" s="114"/>
      <c r="L308" s="114"/>
      <c r="M308" s="114"/>
      <c r="P308" s="288"/>
      <c r="Q308" s="288"/>
      <c r="R308" s="288"/>
      <c r="S308" s="288"/>
      <c r="T308" s="288"/>
      <c r="U308" s="288"/>
      <c r="V308" s="288"/>
      <c r="W308" s="288"/>
    </row>
    <row r="309" spans="2:23" s="94" customFormat="1">
      <c r="B309" s="114"/>
      <c r="E309" s="114"/>
      <c r="G309" s="114"/>
      <c r="H309" s="114"/>
      <c r="I309" s="114"/>
      <c r="J309" s="114"/>
      <c r="K309" s="114"/>
      <c r="L309" s="114"/>
      <c r="M309" s="114"/>
      <c r="P309" s="288"/>
      <c r="Q309" s="288"/>
      <c r="R309" s="288"/>
      <c r="S309" s="288"/>
      <c r="T309" s="288"/>
      <c r="U309" s="288"/>
      <c r="V309" s="288"/>
      <c r="W309" s="288"/>
    </row>
    <row r="310" spans="2:23" s="94" customFormat="1">
      <c r="B310" s="114"/>
      <c r="E310" s="114"/>
      <c r="G310" s="114"/>
      <c r="H310" s="114"/>
      <c r="I310" s="114"/>
      <c r="J310" s="114"/>
      <c r="K310" s="114"/>
      <c r="L310" s="114"/>
      <c r="M310" s="114"/>
      <c r="P310" s="288"/>
      <c r="Q310" s="288"/>
      <c r="R310" s="288"/>
      <c r="S310" s="288"/>
      <c r="T310" s="288"/>
      <c r="U310" s="288"/>
      <c r="V310" s="288"/>
      <c r="W310" s="288"/>
    </row>
    <row r="311" spans="2:23" s="94" customFormat="1">
      <c r="B311" s="114"/>
      <c r="E311" s="114"/>
      <c r="G311" s="114"/>
      <c r="H311" s="114"/>
      <c r="I311" s="114"/>
      <c r="J311" s="114"/>
      <c r="K311" s="114"/>
      <c r="L311" s="114"/>
      <c r="M311" s="114"/>
      <c r="P311" s="288"/>
      <c r="Q311" s="288"/>
      <c r="R311" s="288"/>
      <c r="S311" s="288"/>
      <c r="T311" s="288"/>
      <c r="U311" s="288"/>
      <c r="V311" s="288"/>
      <c r="W311" s="288"/>
    </row>
    <row r="312" spans="2:23" s="94" customFormat="1">
      <c r="B312" s="114"/>
      <c r="E312" s="114"/>
      <c r="G312" s="114"/>
      <c r="H312" s="114"/>
      <c r="I312" s="114"/>
      <c r="J312" s="114"/>
      <c r="K312" s="114"/>
      <c r="L312" s="114"/>
      <c r="M312" s="114"/>
      <c r="P312" s="288"/>
      <c r="Q312" s="288"/>
      <c r="R312" s="288"/>
      <c r="S312" s="288"/>
      <c r="T312" s="288"/>
      <c r="U312" s="288"/>
      <c r="V312" s="288"/>
      <c r="W312" s="288"/>
    </row>
    <row r="313" spans="2:23" s="94" customFormat="1">
      <c r="B313" s="114"/>
      <c r="E313" s="114"/>
      <c r="G313" s="114"/>
      <c r="H313" s="114"/>
      <c r="I313" s="114"/>
      <c r="J313" s="114"/>
      <c r="K313" s="114"/>
      <c r="L313" s="114"/>
      <c r="M313" s="114"/>
      <c r="P313" s="288"/>
      <c r="Q313" s="288"/>
      <c r="R313" s="288"/>
      <c r="S313" s="288"/>
      <c r="T313" s="288"/>
      <c r="U313" s="288"/>
      <c r="V313" s="288"/>
      <c r="W313" s="288"/>
    </row>
    <row r="314" spans="2:23" s="94" customFormat="1">
      <c r="B314" s="114"/>
      <c r="E314" s="114"/>
      <c r="G314" s="114"/>
      <c r="H314" s="114"/>
      <c r="I314" s="114"/>
      <c r="J314" s="114"/>
      <c r="K314" s="114"/>
      <c r="L314" s="114"/>
      <c r="M314" s="114"/>
      <c r="P314" s="288"/>
      <c r="Q314" s="288"/>
      <c r="R314" s="288"/>
      <c r="S314" s="288"/>
      <c r="T314" s="288"/>
      <c r="U314" s="288"/>
      <c r="V314" s="288"/>
      <c r="W314" s="288"/>
    </row>
    <row r="315" spans="2:23" s="94" customFormat="1">
      <c r="B315" s="114"/>
      <c r="E315" s="114"/>
      <c r="G315" s="114"/>
      <c r="H315" s="114"/>
      <c r="I315" s="114"/>
      <c r="J315" s="114"/>
      <c r="K315" s="114"/>
      <c r="L315" s="114"/>
      <c r="M315" s="114"/>
      <c r="P315" s="288"/>
      <c r="Q315" s="288"/>
      <c r="R315" s="288"/>
      <c r="S315" s="288"/>
      <c r="T315" s="288"/>
      <c r="U315" s="288"/>
      <c r="V315" s="288"/>
      <c r="W315" s="288"/>
    </row>
    <row r="316" spans="2:23" s="94" customFormat="1">
      <c r="B316" s="114"/>
      <c r="E316" s="114"/>
      <c r="G316" s="114"/>
      <c r="H316" s="114"/>
      <c r="I316" s="114"/>
      <c r="J316" s="114"/>
      <c r="K316" s="114"/>
      <c r="L316" s="114"/>
      <c r="M316" s="114"/>
      <c r="P316" s="288"/>
      <c r="Q316" s="288"/>
      <c r="R316" s="288"/>
      <c r="S316" s="288"/>
      <c r="T316" s="288"/>
      <c r="U316" s="288"/>
      <c r="V316" s="288"/>
      <c r="W316" s="288"/>
    </row>
    <row r="317" spans="2:23" s="94" customFormat="1">
      <c r="B317" s="114"/>
      <c r="E317" s="114"/>
      <c r="G317" s="114"/>
      <c r="H317" s="114"/>
      <c r="I317" s="114"/>
      <c r="J317" s="114"/>
      <c r="K317" s="114"/>
      <c r="L317" s="114"/>
      <c r="M317" s="114"/>
      <c r="P317" s="288"/>
      <c r="Q317" s="288"/>
      <c r="R317" s="288"/>
      <c r="S317" s="288"/>
      <c r="T317" s="288"/>
      <c r="U317" s="288"/>
      <c r="V317" s="288"/>
      <c r="W317" s="288"/>
    </row>
    <row r="318" spans="2:23" s="94" customFormat="1">
      <c r="B318" s="114"/>
      <c r="E318" s="114"/>
      <c r="G318" s="114"/>
      <c r="H318" s="114"/>
      <c r="I318" s="114"/>
      <c r="J318" s="114"/>
      <c r="K318" s="114"/>
      <c r="L318" s="114"/>
      <c r="M318" s="114"/>
      <c r="P318" s="288"/>
      <c r="Q318" s="288"/>
      <c r="R318" s="288"/>
      <c r="S318" s="288"/>
      <c r="T318" s="288"/>
      <c r="U318" s="288"/>
      <c r="V318" s="288"/>
      <c r="W318" s="288"/>
    </row>
    <row r="319" spans="2:23" s="94" customFormat="1">
      <c r="B319" s="114"/>
      <c r="E319" s="114"/>
      <c r="G319" s="114"/>
      <c r="H319" s="114"/>
      <c r="I319" s="114"/>
      <c r="J319" s="114"/>
      <c r="K319" s="114"/>
      <c r="L319" s="114"/>
      <c r="M319" s="114"/>
      <c r="P319" s="288"/>
      <c r="Q319" s="288"/>
      <c r="R319" s="288"/>
      <c r="S319" s="288"/>
      <c r="T319" s="288"/>
      <c r="U319" s="288"/>
      <c r="V319" s="288"/>
      <c r="W319" s="288"/>
    </row>
    <row r="320" spans="2:23" s="94" customFormat="1">
      <c r="B320" s="114"/>
      <c r="E320" s="114"/>
      <c r="G320" s="114"/>
      <c r="H320" s="114"/>
      <c r="I320" s="114"/>
      <c r="J320" s="114"/>
      <c r="K320" s="114"/>
      <c r="L320" s="114"/>
      <c r="M320" s="114"/>
      <c r="P320" s="288"/>
      <c r="Q320" s="288"/>
      <c r="R320" s="288"/>
      <c r="S320" s="288"/>
      <c r="T320" s="288"/>
      <c r="U320" s="288"/>
      <c r="V320" s="288"/>
      <c r="W320" s="288"/>
    </row>
    <row r="321" spans="2:23" s="94" customFormat="1">
      <c r="B321" s="114"/>
      <c r="E321" s="114"/>
      <c r="G321" s="114"/>
      <c r="H321" s="114"/>
      <c r="I321" s="114"/>
      <c r="J321" s="114"/>
      <c r="K321" s="114"/>
      <c r="L321" s="114"/>
      <c r="M321" s="114"/>
      <c r="P321" s="288"/>
      <c r="Q321" s="288"/>
      <c r="R321" s="288"/>
      <c r="S321" s="288"/>
      <c r="T321" s="288"/>
      <c r="U321" s="288"/>
      <c r="V321" s="288"/>
      <c r="W321" s="288"/>
    </row>
    <row r="322" spans="2:23" s="94" customFormat="1">
      <c r="B322" s="114"/>
      <c r="E322" s="114"/>
      <c r="G322" s="114"/>
      <c r="H322" s="114"/>
      <c r="I322" s="114"/>
      <c r="J322" s="114"/>
      <c r="K322" s="114"/>
      <c r="L322" s="114"/>
      <c r="M322" s="114"/>
      <c r="P322" s="288"/>
      <c r="Q322" s="288"/>
      <c r="R322" s="288"/>
      <c r="S322" s="288"/>
      <c r="T322" s="288"/>
      <c r="U322" s="288"/>
      <c r="V322" s="288"/>
      <c r="W322" s="288"/>
    </row>
    <row r="323" spans="2:23" s="94" customFormat="1">
      <c r="B323" s="114"/>
      <c r="E323" s="114"/>
      <c r="G323" s="114"/>
      <c r="H323" s="114"/>
      <c r="I323" s="114"/>
      <c r="J323" s="114"/>
      <c r="K323" s="114"/>
      <c r="L323" s="114"/>
      <c r="M323" s="114"/>
      <c r="P323" s="288"/>
      <c r="Q323" s="288"/>
      <c r="R323" s="288"/>
      <c r="S323" s="288"/>
      <c r="T323" s="288"/>
      <c r="U323" s="288"/>
      <c r="V323" s="288"/>
      <c r="W323" s="288"/>
    </row>
    <row r="324" spans="2:23" s="94" customFormat="1">
      <c r="B324" s="114"/>
      <c r="E324" s="114"/>
      <c r="G324" s="114"/>
      <c r="H324" s="114"/>
      <c r="I324" s="114"/>
      <c r="J324" s="114"/>
      <c r="K324" s="114"/>
      <c r="L324" s="114"/>
      <c r="M324" s="114"/>
      <c r="P324" s="288"/>
      <c r="Q324" s="288"/>
      <c r="R324" s="288"/>
      <c r="S324" s="288"/>
      <c r="T324" s="288"/>
      <c r="U324" s="288"/>
      <c r="V324" s="288"/>
      <c r="W324" s="288"/>
    </row>
    <row r="325" spans="2:23" s="94" customFormat="1">
      <c r="B325" s="114"/>
      <c r="E325" s="114"/>
      <c r="G325" s="114"/>
      <c r="H325" s="114"/>
      <c r="I325" s="114"/>
      <c r="J325" s="114"/>
      <c r="K325" s="114"/>
      <c r="L325" s="114"/>
      <c r="M325" s="114"/>
      <c r="P325" s="288"/>
      <c r="Q325" s="288"/>
      <c r="R325" s="288"/>
      <c r="S325" s="288"/>
      <c r="T325" s="288"/>
      <c r="U325" s="288"/>
      <c r="V325" s="288"/>
      <c r="W325" s="288"/>
    </row>
    <row r="326" spans="2:23" s="94" customFormat="1">
      <c r="B326" s="114"/>
      <c r="E326" s="114"/>
      <c r="G326" s="114"/>
      <c r="H326" s="114"/>
      <c r="I326" s="114"/>
      <c r="J326" s="114"/>
      <c r="K326" s="114"/>
      <c r="L326" s="114"/>
      <c r="M326" s="114"/>
      <c r="P326" s="288"/>
      <c r="Q326" s="288"/>
      <c r="R326" s="288"/>
      <c r="S326" s="288"/>
      <c r="T326" s="288"/>
      <c r="U326" s="288"/>
      <c r="V326" s="288"/>
      <c r="W326" s="288"/>
    </row>
    <row r="327" spans="2:23" s="94" customFormat="1">
      <c r="B327" s="114"/>
      <c r="E327" s="114"/>
      <c r="G327" s="114"/>
      <c r="H327" s="114"/>
      <c r="I327" s="114"/>
      <c r="J327" s="114"/>
      <c r="K327" s="114"/>
      <c r="L327" s="114"/>
      <c r="M327" s="114"/>
      <c r="P327" s="288"/>
      <c r="Q327" s="288"/>
      <c r="R327" s="288"/>
      <c r="S327" s="288"/>
      <c r="T327" s="288"/>
      <c r="U327" s="288"/>
      <c r="V327" s="288"/>
      <c r="W327" s="288"/>
    </row>
    <row r="328" spans="2:23" s="94" customFormat="1">
      <c r="B328" s="114"/>
      <c r="E328" s="114"/>
      <c r="G328" s="114"/>
      <c r="H328" s="114"/>
      <c r="I328" s="114"/>
      <c r="J328" s="114"/>
      <c r="K328" s="114"/>
      <c r="L328" s="114"/>
      <c r="M328" s="114"/>
      <c r="P328" s="288"/>
      <c r="Q328" s="288"/>
      <c r="R328" s="288"/>
      <c r="S328" s="288"/>
      <c r="T328" s="288"/>
      <c r="U328" s="288"/>
      <c r="V328" s="288"/>
      <c r="W328" s="288"/>
    </row>
  </sheetData>
  <mergeCells count="35">
    <mergeCell ref="E13:F13"/>
    <mergeCell ref="B1:N1"/>
    <mergeCell ref="B2:N2"/>
    <mergeCell ref="B3:N3"/>
    <mergeCell ref="G11:K11"/>
    <mergeCell ref="E12:F12"/>
    <mergeCell ref="E138:F138"/>
    <mergeCell ref="E26:F26"/>
    <mergeCell ref="E43:F43"/>
    <mergeCell ref="E56:F56"/>
    <mergeCell ref="E64:F64"/>
    <mergeCell ref="E72:F72"/>
    <mergeCell ref="E73:F73"/>
    <mergeCell ref="C78:C79"/>
    <mergeCell ref="E88:F88"/>
    <mergeCell ref="E96:F96"/>
    <mergeCell ref="E116:F116"/>
    <mergeCell ref="E117:F117"/>
    <mergeCell ref="B269:E269"/>
    <mergeCell ref="E239:F239"/>
    <mergeCell ref="E170:F170"/>
    <mergeCell ref="E201:F201"/>
    <mergeCell ref="E209:F209"/>
    <mergeCell ref="E181:F181"/>
    <mergeCell ref="E249:F249"/>
    <mergeCell ref="E195:F195"/>
    <mergeCell ref="E222:F222"/>
    <mergeCell ref="E263:F263"/>
    <mergeCell ref="B264:F264"/>
    <mergeCell ref="B268:E268"/>
    <mergeCell ref="B270:E270"/>
    <mergeCell ref="B276:E276"/>
    <mergeCell ref="I276:K276"/>
    <mergeCell ref="B277:E277"/>
    <mergeCell ref="I277:K277"/>
  </mergeCells>
  <pageMargins left="0.51181102362204722" right="0.51181102362204722" top="0.74803149606299213" bottom="1.3779527559055118" header="0.31496062992125984" footer="0.31496062992125984"/>
  <pageSetup paperSize="5" scale="64" orientation="portrait" horizontalDpi="4294967293" verticalDpi="0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2</xdr:col>
                <xdr:colOff>82550</xdr:colOff>
                <xdr:row>0</xdr:row>
                <xdr:rowOff>6350</xdr:rowOff>
              </from>
              <to>
                <xdr:col>2</xdr:col>
                <xdr:colOff>844550</xdr:colOff>
                <xdr:row>3</xdr:row>
                <xdr:rowOff>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050C7-C6EA-4369-9E44-456D57580F1B}">
  <sheetPr>
    <tabColor rgb="FFFFC000"/>
  </sheetPr>
  <dimension ref="A1:K52"/>
  <sheetViews>
    <sheetView tabSelected="1" view="pageBreakPreview" topLeftCell="A23" zoomScale="60" zoomScaleNormal="80" workbookViewId="0">
      <selection activeCell="R30" sqref="R30"/>
    </sheetView>
  </sheetViews>
  <sheetFormatPr defaultRowHeight="14"/>
  <cols>
    <col min="1" max="1" width="7.26953125" style="28" customWidth="1"/>
    <col min="2" max="2" width="16.90625" style="28" customWidth="1"/>
    <col min="3" max="3" width="13" style="28" customWidth="1"/>
    <col min="4" max="4" width="14.26953125" style="28" customWidth="1"/>
    <col min="5" max="6" width="13.90625" style="28" customWidth="1"/>
    <col min="7" max="7" width="11.7265625" style="28" customWidth="1"/>
    <col min="8" max="8" width="10.7265625" style="28" customWidth="1"/>
    <col min="9" max="9" width="9.6328125" style="28" customWidth="1"/>
    <col min="10" max="10" width="8.7265625" style="28"/>
    <col min="11" max="11" width="11.36328125" style="28" customWidth="1"/>
    <col min="12" max="16384" width="8.7265625" style="28"/>
  </cols>
  <sheetData>
    <row r="1" spans="1:11" s="26" customFormat="1" ht="21.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s="26" customFormat="1" ht="26.25" customHeight="1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s="26" customFormat="1" ht="24.75" customHeight="1" thickBot="1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1" s="26" customFormat="1" ht="24.75" customHeight="1" thickTop="1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>
      <c r="A5" s="28" t="s">
        <v>268</v>
      </c>
    </row>
    <row r="7" spans="1:11">
      <c r="A7" s="28" t="s">
        <v>4</v>
      </c>
    </row>
    <row r="8" spans="1:11">
      <c r="A8" s="28" t="s">
        <v>5</v>
      </c>
      <c r="C8" s="28" t="s">
        <v>6</v>
      </c>
    </row>
    <row r="9" spans="1:11">
      <c r="A9" s="28" t="s">
        <v>7</v>
      </c>
      <c r="C9" s="28" t="s">
        <v>8</v>
      </c>
    </row>
    <row r="10" spans="1:11">
      <c r="A10" s="28" t="s">
        <v>9</v>
      </c>
      <c r="C10" s="28" t="s">
        <v>302</v>
      </c>
    </row>
    <row r="12" spans="1:11" s="30" customFormat="1" ht="70" customHeight="1">
      <c r="A12" s="29" t="s">
        <v>10</v>
      </c>
      <c r="B12" s="29" t="s">
        <v>11</v>
      </c>
      <c r="C12" s="29" t="s">
        <v>12</v>
      </c>
      <c r="D12" s="29" t="s">
        <v>14</v>
      </c>
      <c r="E12" s="29" t="s">
        <v>15</v>
      </c>
      <c r="F12" s="29" t="s">
        <v>16</v>
      </c>
      <c r="G12" s="29" t="s">
        <v>269</v>
      </c>
      <c r="H12" s="29" t="s">
        <v>270</v>
      </c>
      <c r="I12" s="29" t="s">
        <v>19</v>
      </c>
      <c r="J12" s="29" t="s">
        <v>20</v>
      </c>
      <c r="K12" s="29" t="s">
        <v>21</v>
      </c>
    </row>
    <row r="13" spans="1:11">
      <c r="A13" s="31">
        <v>1</v>
      </c>
      <c r="B13" s="31">
        <v>2</v>
      </c>
      <c r="C13" s="31">
        <v>3</v>
      </c>
      <c r="D13" s="31">
        <v>5</v>
      </c>
      <c r="E13" s="31">
        <v>6</v>
      </c>
      <c r="F13" s="31"/>
      <c r="G13" s="31">
        <v>7</v>
      </c>
      <c r="H13" s="31">
        <v>8</v>
      </c>
      <c r="I13" s="31">
        <v>9</v>
      </c>
      <c r="J13" s="31" t="s">
        <v>23</v>
      </c>
      <c r="K13" s="31" t="s">
        <v>24</v>
      </c>
    </row>
    <row r="14" spans="1:11" s="38" customFormat="1" ht="30" customHeight="1">
      <c r="A14" s="32">
        <v>1</v>
      </c>
      <c r="B14" s="33" t="s">
        <v>271</v>
      </c>
      <c r="C14" s="34" t="s">
        <v>272</v>
      </c>
      <c r="D14" s="35">
        <f>'FORM 7.1 DESEMBER 24'!G26</f>
        <v>723</v>
      </c>
      <c r="E14" s="35">
        <f>'FORM 7.1 DESEMBER 24'!H26</f>
        <v>693</v>
      </c>
      <c r="F14" s="36">
        <f t="shared" ref="F14:F25" si="0">E14/D14</f>
        <v>0.95850622406639008</v>
      </c>
      <c r="G14" s="35">
        <f>'FORM 7.1 DESEMBER 24'!J26</f>
        <v>0</v>
      </c>
      <c r="H14" s="35">
        <f>'FORM 7.1 DESEMBER 24'!K26</f>
        <v>5</v>
      </c>
      <c r="I14" s="35">
        <f t="shared" ref="I14:I23" si="1">E14-G14-H14</f>
        <v>688</v>
      </c>
      <c r="J14" s="35">
        <f t="shared" ref="J14:J23" si="2">G14+H14</f>
        <v>5</v>
      </c>
      <c r="K14" s="37">
        <f t="shared" ref="K14:K25" si="3">J14/D14</f>
        <v>6.9156293222683261E-3</v>
      </c>
    </row>
    <row r="15" spans="1:11" s="38" customFormat="1" ht="30" customHeight="1">
      <c r="A15" s="39">
        <v>2</v>
      </c>
      <c r="B15" s="40" t="s">
        <v>273</v>
      </c>
      <c r="C15" s="41" t="s">
        <v>274</v>
      </c>
      <c r="D15" s="42">
        <f>'FORM 7.1 DESEMBER 24'!G43</f>
        <v>831</v>
      </c>
      <c r="E15" s="42">
        <f>'FORM 7.1 DESEMBER 24'!H43</f>
        <v>791</v>
      </c>
      <c r="F15" s="43">
        <f t="shared" si="0"/>
        <v>0.95186522262334539</v>
      </c>
      <c r="G15" s="42">
        <f>'FORM 7.1 DESEMBER 24'!J43</f>
        <v>0</v>
      </c>
      <c r="H15" s="42">
        <f>'FORM 7.1 DESEMBER 24'!K43</f>
        <v>4</v>
      </c>
      <c r="I15" s="42">
        <f t="shared" si="1"/>
        <v>787</v>
      </c>
      <c r="J15" s="42">
        <f t="shared" si="2"/>
        <v>4</v>
      </c>
      <c r="K15" s="44">
        <f t="shared" si="3"/>
        <v>4.8134777376654635E-3</v>
      </c>
    </row>
    <row r="16" spans="1:11" s="38" customFormat="1" ht="30" customHeight="1">
      <c r="A16" s="39">
        <v>3</v>
      </c>
      <c r="B16" s="41" t="s">
        <v>275</v>
      </c>
      <c r="C16" s="40" t="s">
        <v>276</v>
      </c>
      <c r="D16" s="42">
        <f>'FORM 7.1 DESEMBER 24'!G56</f>
        <v>1428</v>
      </c>
      <c r="E16" s="42">
        <f>'FORM 7.1 DESEMBER 24'!H56</f>
        <v>1392</v>
      </c>
      <c r="F16" s="43">
        <f t="shared" si="0"/>
        <v>0.97478991596638653</v>
      </c>
      <c r="G16" s="42">
        <f>'FORM 7.1 DESEMBER 24'!J56</f>
        <v>5</v>
      </c>
      <c r="H16" s="42">
        <f>'FORM 7.1 DESEMBER 24'!K56</f>
        <v>1</v>
      </c>
      <c r="I16" s="42">
        <f t="shared" si="1"/>
        <v>1386</v>
      </c>
      <c r="J16" s="42">
        <f t="shared" si="2"/>
        <v>6</v>
      </c>
      <c r="K16" s="44">
        <f t="shared" si="3"/>
        <v>4.2016806722689074E-3</v>
      </c>
    </row>
    <row r="17" spans="1:11" s="38" customFormat="1" ht="30" customHeight="1">
      <c r="A17" s="83">
        <v>4</v>
      </c>
      <c r="B17" s="86" t="str">
        <f>'[1]FORM 7.1 feb'!C10</f>
        <v>Lolayan</v>
      </c>
      <c r="C17" s="45" t="str">
        <f>'[1]FORM 7.1 feb'!D10</f>
        <v>Tungoi</v>
      </c>
      <c r="D17" s="46">
        <f>'FORM 7.1 DESEMBER 24'!G72</f>
        <v>894</v>
      </c>
      <c r="E17" s="46">
        <f>'FORM 7.1 DESEMBER 24'!H72</f>
        <v>870</v>
      </c>
      <c r="F17" s="47">
        <f t="shared" si="0"/>
        <v>0.97315436241610742</v>
      </c>
      <c r="G17" s="46">
        <f>'FORM 7.1 DESEMBER 24'!J72</f>
        <v>0</v>
      </c>
      <c r="H17" s="46">
        <f>'FORM 7.1 DESEMBER 24'!K72</f>
        <v>3</v>
      </c>
      <c r="I17" s="46">
        <f t="shared" si="1"/>
        <v>867</v>
      </c>
      <c r="J17" s="46">
        <f t="shared" si="2"/>
        <v>3</v>
      </c>
      <c r="K17" s="48">
        <f t="shared" si="3"/>
        <v>3.3557046979865771E-3</v>
      </c>
    </row>
    <row r="18" spans="1:11" s="38" customFormat="1" ht="30" customHeight="1">
      <c r="A18" s="84"/>
      <c r="B18" s="87"/>
      <c r="C18" s="49" t="s">
        <v>277</v>
      </c>
      <c r="D18" s="50">
        <f>'FORM 7.1 DESEMBER 24'!G64</f>
        <v>1054</v>
      </c>
      <c r="E18" s="50">
        <f>'FORM 7.1 DESEMBER 24'!H64</f>
        <v>1053</v>
      </c>
      <c r="F18" s="51">
        <f t="shared" si="0"/>
        <v>0.99905123339658441</v>
      </c>
      <c r="G18" s="50">
        <f>'FORM 7.1 DESEMBER 24'!J64</f>
        <v>2</v>
      </c>
      <c r="H18" s="50">
        <f>'FORM 7.1 DESEMBER 24'!K64</f>
        <v>2</v>
      </c>
      <c r="I18" s="50">
        <f t="shared" si="1"/>
        <v>1049</v>
      </c>
      <c r="J18" s="50">
        <f t="shared" si="2"/>
        <v>4</v>
      </c>
      <c r="K18" s="52">
        <f t="shared" si="3"/>
        <v>3.7950664136622392E-3</v>
      </c>
    </row>
    <row r="19" spans="1:11" s="38" customFormat="1" ht="30" customHeight="1">
      <c r="A19" s="85"/>
      <c r="B19" s="88"/>
      <c r="C19" s="263"/>
      <c r="D19" s="266">
        <f>SUM(D17:D18)</f>
        <v>1948</v>
      </c>
      <c r="E19" s="266">
        <f>SUM(E17:E18)</f>
        <v>1923</v>
      </c>
      <c r="F19" s="265">
        <f t="shared" si="0"/>
        <v>0.98716632443531827</v>
      </c>
      <c r="G19" s="266">
        <f t="shared" ref="G19:H19" si="4">SUM(G17:G18)</f>
        <v>2</v>
      </c>
      <c r="H19" s="266">
        <f t="shared" si="4"/>
        <v>5</v>
      </c>
      <c r="I19" s="266">
        <f t="shared" si="1"/>
        <v>1916</v>
      </c>
      <c r="J19" s="266">
        <f t="shared" si="2"/>
        <v>7</v>
      </c>
      <c r="K19" s="267">
        <f t="shared" si="3"/>
        <v>3.5934291581108829E-3</v>
      </c>
    </row>
    <row r="20" spans="1:11" s="38" customFormat="1" ht="30" customHeight="1">
      <c r="A20" s="39">
        <v>5</v>
      </c>
      <c r="B20" s="40" t="s">
        <v>278</v>
      </c>
      <c r="C20" s="41" t="s">
        <v>279</v>
      </c>
      <c r="D20" s="42">
        <f>'FORM 7.1 DESEMBER 24'!G88</f>
        <v>661</v>
      </c>
      <c r="E20" s="42">
        <f>'FORM 7.1 DESEMBER 24'!H88</f>
        <v>638</v>
      </c>
      <c r="F20" s="43">
        <f t="shared" si="0"/>
        <v>0.96520423600605143</v>
      </c>
      <c r="G20" s="42">
        <f>'FORM 7.1 DESEMBER 24'!J88</f>
        <v>2</v>
      </c>
      <c r="H20" s="42">
        <f>'FORM 7.1 DESEMBER 24'!K88</f>
        <v>0</v>
      </c>
      <c r="I20" s="42">
        <f t="shared" si="1"/>
        <v>636</v>
      </c>
      <c r="J20" s="42">
        <f t="shared" si="2"/>
        <v>2</v>
      </c>
      <c r="K20" s="44">
        <f t="shared" si="3"/>
        <v>3.0257186081694403E-3</v>
      </c>
    </row>
    <row r="21" spans="1:11" s="38" customFormat="1" ht="30" customHeight="1">
      <c r="A21" s="83">
        <v>6</v>
      </c>
      <c r="B21" s="86" t="s">
        <v>280</v>
      </c>
      <c r="C21" s="45" t="s">
        <v>280</v>
      </c>
      <c r="D21" s="46">
        <f>'FORM 7.1 DESEMBER 24'!G116</f>
        <v>1822</v>
      </c>
      <c r="E21" s="46">
        <f>'FORM 7.1 DESEMBER 24'!H116</f>
        <v>1700</v>
      </c>
      <c r="F21" s="47">
        <f t="shared" si="0"/>
        <v>0.93304061470911082</v>
      </c>
      <c r="G21" s="46">
        <f>'FORM 7.1 DESEMBER 24'!J116</f>
        <v>1</v>
      </c>
      <c r="H21" s="46">
        <f>'FORM 7.1 DESEMBER 24'!K116</f>
        <v>2</v>
      </c>
      <c r="I21" s="46">
        <f t="shared" si="1"/>
        <v>1697</v>
      </c>
      <c r="J21" s="46">
        <f t="shared" si="2"/>
        <v>3</v>
      </c>
      <c r="K21" s="48">
        <f t="shared" si="3"/>
        <v>1.6465422612513721E-3</v>
      </c>
    </row>
    <row r="22" spans="1:11" s="38" customFormat="1" ht="30" customHeight="1">
      <c r="A22" s="84"/>
      <c r="B22" s="87"/>
      <c r="C22" s="49" t="s">
        <v>119</v>
      </c>
      <c r="D22" s="50">
        <f>'FORM 7.1 DESEMBER 24'!G96</f>
        <v>354</v>
      </c>
      <c r="E22" s="50">
        <f>'FORM 7.1 DESEMBER 24'!H96</f>
        <v>310</v>
      </c>
      <c r="F22" s="51">
        <f t="shared" si="0"/>
        <v>0.87570621468926557</v>
      </c>
      <c r="G22" s="50">
        <f>'FORM 7.1 DESEMBER 24'!J96</f>
        <v>0</v>
      </c>
      <c r="H22" s="50">
        <f>'FORM 7.1 DESEMBER 24'!K96</f>
        <v>3</v>
      </c>
      <c r="I22" s="50">
        <f t="shared" si="1"/>
        <v>307</v>
      </c>
      <c r="J22" s="50">
        <f t="shared" si="2"/>
        <v>3</v>
      </c>
      <c r="K22" s="52">
        <f t="shared" si="3"/>
        <v>8.4745762711864406E-3</v>
      </c>
    </row>
    <row r="23" spans="1:11" s="38" customFormat="1" ht="30" customHeight="1">
      <c r="A23" s="85"/>
      <c r="B23" s="88"/>
      <c r="C23" s="268"/>
      <c r="D23" s="266">
        <f>SUM(D21:D22)</f>
        <v>2176</v>
      </c>
      <c r="E23" s="266">
        <f>SUM(E21:E22)</f>
        <v>2010</v>
      </c>
      <c r="F23" s="265">
        <f t="shared" si="0"/>
        <v>0.92371323529411764</v>
      </c>
      <c r="G23" s="266">
        <f t="shared" ref="G23:H23" si="5">SUM(G21:G22)</f>
        <v>1</v>
      </c>
      <c r="H23" s="266">
        <f t="shared" si="5"/>
        <v>5</v>
      </c>
      <c r="I23" s="266">
        <f t="shared" si="1"/>
        <v>2004</v>
      </c>
      <c r="J23" s="266">
        <f t="shared" si="2"/>
        <v>6</v>
      </c>
      <c r="K23" s="267">
        <f t="shared" si="3"/>
        <v>2.7573529411764708E-3</v>
      </c>
    </row>
    <row r="24" spans="1:11" s="38" customFormat="1" ht="30" customHeight="1">
      <c r="A24" s="39">
        <v>7</v>
      </c>
      <c r="B24" s="40" t="s">
        <v>281</v>
      </c>
      <c r="C24" s="41" t="s">
        <v>281</v>
      </c>
      <c r="D24" s="53">
        <f>'FORM 7.1 DESEMBER 24'!G138</f>
        <v>1212</v>
      </c>
      <c r="E24" s="53">
        <f>'FORM 7.1 DESEMBER 24'!H138</f>
        <v>1212</v>
      </c>
      <c r="F24" s="43">
        <f t="shared" si="0"/>
        <v>1</v>
      </c>
      <c r="G24" s="53">
        <f>'FORM 7.1 DESEMBER 24'!J138</f>
        <v>2</v>
      </c>
      <c r="H24" s="53">
        <f>'FORM 7.1 DESEMBER 24'!K138</f>
        <v>1</v>
      </c>
      <c r="I24" s="42">
        <f>E24-G24-H24</f>
        <v>1209</v>
      </c>
      <c r="J24" s="42">
        <f>G24+H24</f>
        <v>3</v>
      </c>
      <c r="K24" s="44">
        <f t="shared" si="3"/>
        <v>2.4752475247524753E-3</v>
      </c>
    </row>
    <row r="25" spans="1:11" s="38" customFormat="1" ht="30" customHeight="1">
      <c r="A25" s="39">
        <v>8</v>
      </c>
      <c r="B25" s="40" t="s">
        <v>283</v>
      </c>
      <c r="C25" s="41" t="s">
        <v>284</v>
      </c>
      <c r="D25" s="54">
        <f>'FORM 7.1 DESEMBER 24'!G170</f>
        <v>958</v>
      </c>
      <c r="E25" s="54">
        <f>'FORM 7.1 DESEMBER 24'!H170</f>
        <v>930</v>
      </c>
      <c r="F25" s="43">
        <f t="shared" si="0"/>
        <v>0.97077244258872653</v>
      </c>
      <c r="G25" s="54">
        <f>'FORM 7.1 DESEMBER 24'!J170</f>
        <v>0</v>
      </c>
      <c r="H25" s="54">
        <f>'FORM 7.1 DESEMBER 24'!K170</f>
        <v>2</v>
      </c>
      <c r="I25" s="42">
        <f>E25-G25-H25</f>
        <v>928</v>
      </c>
      <c r="J25" s="42">
        <f>G25+H25</f>
        <v>2</v>
      </c>
      <c r="K25" s="44">
        <f t="shared" si="3"/>
        <v>2.0876826722338203E-3</v>
      </c>
    </row>
    <row r="26" spans="1:11" s="38" customFormat="1" ht="30" customHeight="1">
      <c r="A26" s="39">
        <v>9</v>
      </c>
      <c r="B26" s="40" t="s">
        <v>288</v>
      </c>
      <c r="C26" s="41" t="s">
        <v>289</v>
      </c>
      <c r="D26" s="54">
        <f>'FORM 7.1 DESEMBER 24'!G181</f>
        <v>737</v>
      </c>
      <c r="E26" s="54">
        <f>'FORM 7.1 DESEMBER 24'!H181</f>
        <v>737</v>
      </c>
      <c r="F26" s="43">
        <f t="shared" ref="F26:F34" si="6">E26/D26</f>
        <v>1</v>
      </c>
      <c r="G26" s="54">
        <f>'FORM 7.1 DESEMBER 24'!J181</f>
        <v>0</v>
      </c>
      <c r="H26" s="54">
        <f>'FORM 7.1 DESEMBER 24'!K181</f>
        <v>1</v>
      </c>
      <c r="I26" s="42">
        <f t="shared" ref="I26:I35" si="7">E26-G26-H26</f>
        <v>736</v>
      </c>
      <c r="J26" s="42">
        <f t="shared" ref="J26:J35" si="8">G26+H26</f>
        <v>1</v>
      </c>
      <c r="K26" s="44">
        <f t="shared" ref="K26:K34" si="9">J26/D26</f>
        <v>1.3568521031207597E-3</v>
      </c>
    </row>
    <row r="27" spans="1:11" s="38" customFormat="1" ht="30" customHeight="1">
      <c r="A27" s="39">
        <v>10</v>
      </c>
      <c r="B27" s="40" t="s">
        <v>292</v>
      </c>
      <c r="C27" s="41" t="s">
        <v>293</v>
      </c>
      <c r="D27" s="42">
        <f>'FORM 7.1 DESEMBER 24'!G195</f>
        <v>869</v>
      </c>
      <c r="E27" s="42">
        <f>'FORM 7.1 DESEMBER 24'!H195</f>
        <v>854</v>
      </c>
      <c r="F27" s="43">
        <f>E27/D27</f>
        <v>0.98273878020713468</v>
      </c>
      <c r="G27" s="42">
        <f>'FORM 7.1 DESEMBER 24'!J195</f>
        <v>0</v>
      </c>
      <c r="H27" s="42">
        <f>'FORM 7.1 DESEMBER 24'!K195</f>
        <v>1</v>
      </c>
      <c r="I27" s="42">
        <f t="shared" si="7"/>
        <v>853</v>
      </c>
      <c r="J27" s="42">
        <f t="shared" si="8"/>
        <v>1</v>
      </c>
      <c r="K27" s="44">
        <f>J27/D27</f>
        <v>1.1507479861910242E-3</v>
      </c>
    </row>
    <row r="28" spans="1:11" s="38" customFormat="1" ht="30" customHeight="1">
      <c r="A28" s="83">
        <v>11</v>
      </c>
      <c r="B28" s="86" t="s">
        <v>285</v>
      </c>
      <c r="C28" s="45" t="s">
        <v>286</v>
      </c>
      <c r="D28" s="46">
        <f>'FORM 7.1 DESEMBER 24'!G201</f>
        <v>480</v>
      </c>
      <c r="E28" s="46">
        <f>'FORM 7.1 DESEMBER 24'!H201</f>
        <v>435</v>
      </c>
      <c r="F28" s="47">
        <f>E28/D28</f>
        <v>0.90625</v>
      </c>
      <c r="G28" s="46">
        <f>'FORM 7.1 DESEMBER 24'!J201</f>
        <v>0</v>
      </c>
      <c r="H28" s="46">
        <f>'FORM 7.1 DESEMBER 24'!K201</f>
        <v>0</v>
      </c>
      <c r="I28" s="46">
        <f>E28-G28-H28</f>
        <v>435</v>
      </c>
      <c r="J28" s="46">
        <f>G28+H28</f>
        <v>0</v>
      </c>
      <c r="K28" s="48">
        <f>J28/D28</f>
        <v>0</v>
      </c>
    </row>
    <row r="29" spans="1:11" s="38" customFormat="1" ht="30" customHeight="1">
      <c r="A29" s="84"/>
      <c r="B29" s="87"/>
      <c r="C29" s="49" t="s">
        <v>287</v>
      </c>
      <c r="D29" s="55">
        <f>'FORM 7.1 DESEMBER 24'!G208</f>
        <v>439</v>
      </c>
      <c r="E29" s="55">
        <f>'FORM 7.1 DESEMBER 24'!H208</f>
        <v>439</v>
      </c>
      <c r="F29" s="51">
        <f>E29/D29</f>
        <v>1</v>
      </c>
      <c r="G29" s="55">
        <f>'FORM 7.1 DESEMBER 24'!J209</f>
        <v>1</v>
      </c>
      <c r="H29" s="55">
        <f>'FORM 7.1 DESEMBER 24'!K209</f>
        <v>0</v>
      </c>
      <c r="I29" s="50">
        <f>E29-G29-H29</f>
        <v>438</v>
      </c>
      <c r="J29" s="50">
        <f>G29+H29</f>
        <v>1</v>
      </c>
      <c r="K29" s="52">
        <f>J29/D29</f>
        <v>2.2779043280182231E-3</v>
      </c>
    </row>
    <row r="30" spans="1:11" s="38" customFormat="1" ht="30" customHeight="1">
      <c r="A30" s="85"/>
      <c r="B30" s="88"/>
      <c r="C30" s="263"/>
      <c r="D30" s="264">
        <f>D28+D29</f>
        <v>919</v>
      </c>
      <c r="E30" s="264">
        <f>SUM(E28:E29)</f>
        <v>874</v>
      </c>
      <c r="F30" s="265">
        <f>E30/D30</f>
        <v>0.95103373231773669</v>
      </c>
      <c r="G30" s="264">
        <f t="shared" ref="G30:H30" si="10">SUM(G28:G29)</f>
        <v>1</v>
      </c>
      <c r="H30" s="264">
        <f t="shared" si="10"/>
        <v>0</v>
      </c>
      <c r="I30" s="266">
        <f>E30-G30-H30</f>
        <v>873</v>
      </c>
      <c r="J30" s="266">
        <f>G30+H30</f>
        <v>1</v>
      </c>
      <c r="K30" s="267">
        <f>J30/D30</f>
        <v>1.088139281828074E-3</v>
      </c>
    </row>
    <row r="31" spans="1:11" s="38" customFormat="1" ht="30" customHeight="1">
      <c r="A31" s="39">
        <v>12</v>
      </c>
      <c r="B31" s="41" t="s">
        <v>173</v>
      </c>
      <c r="C31" s="40" t="s">
        <v>238</v>
      </c>
      <c r="D31" s="42">
        <f>'FORM 7.1 DESEMBER 24'!G222</f>
        <v>1004</v>
      </c>
      <c r="E31" s="42">
        <f>'FORM 7.1 DESEMBER 24'!H222</f>
        <v>973</v>
      </c>
      <c r="F31" s="43">
        <f t="shared" si="6"/>
        <v>0.96912350597609564</v>
      </c>
      <c r="G31" s="42">
        <f>'FORM 7.1 DESEMBER 24'!J222</f>
        <v>1</v>
      </c>
      <c r="H31" s="42">
        <f>'FORM 7.1 DESEMBER 24'!K222</f>
        <v>0</v>
      </c>
      <c r="I31" s="42">
        <f t="shared" si="7"/>
        <v>972</v>
      </c>
      <c r="J31" s="42">
        <f t="shared" si="8"/>
        <v>1</v>
      </c>
      <c r="K31" s="44">
        <f t="shared" si="9"/>
        <v>9.9601593625498006E-4</v>
      </c>
    </row>
    <row r="32" spans="1:11" s="38" customFormat="1" ht="30" customHeight="1">
      <c r="A32" s="39">
        <v>13</v>
      </c>
      <c r="B32" s="40" t="s">
        <v>282</v>
      </c>
      <c r="C32" s="41" t="s">
        <v>282</v>
      </c>
      <c r="D32" s="54">
        <f>'FORM 7.1 DESEMBER 24'!G239</f>
        <v>427</v>
      </c>
      <c r="E32" s="54">
        <f>'FORM 7.1 DESEMBER 24'!H239</f>
        <v>419</v>
      </c>
      <c r="F32" s="43">
        <f>E32/D32</f>
        <v>0.9812646370023419</v>
      </c>
      <c r="G32" s="54">
        <f>'FORM 7.1 DESEMBER 24'!J239</f>
        <v>0</v>
      </c>
      <c r="H32" s="54">
        <f>'FORM 7.1 DESEMBER 24'!K239</f>
        <v>0</v>
      </c>
      <c r="I32" s="42">
        <f>E32-G32-H32</f>
        <v>419</v>
      </c>
      <c r="J32" s="42">
        <f>G32+H32</f>
        <v>0</v>
      </c>
      <c r="K32" s="44">
        <f>J32/D32</f>
        <v>0</v>
      </c>
    </row>
    <row r="33" spans="1:11" s="38" customFormat="1" ht="30" customHeight="1">
      <c r="A33" s="39">
        <v>14</v>
      </c>
      <c r="B33" s="40" t="s">
        <v>290</v>
      </c>
      <c r="C33" s="41" t="s">
        <v>291</v>
      </c>
      <c r="D33" s="42">
        <f>'FORM 7.1 DESEMBER 24'!G249</f>
        <v>534</v>
      </c>
      <c r="E33" s="42">
        <f>'FORM 7.1 DESEMBER 24'!H249</f>
        <v>493</v>
      </c>
      <c r="F33" s="43">
        <f>E33/D33</f>
        <v>0.92322097378277157</v>
      </c>
      <c r="G33" s="56">
        <f>'FORM 7.1 DESEMBER 24'!J249</f>
        <v>0</v>
      </c>
      <c r="H33" s="56">
        <f>'FORM 7.1 DESEMBER 24'!K249</f>
        <v>0</v>
      </c>
      <c r="I33" s="42">
        <f>E33-G33-H33</f>
        <v>493</v>
      </c>
      <c r="J33" s="42">
        <f>G33+H33</f>
        <v>0</v>
      </c>
      <c r="K33" s="44">
        <f>J33/D33</f>
        <v>0</v>
      </c>
    </row>
    <row r="34" spans="1:11" s="38" customFormat="1" ht="30" customHeight="1">
      <c r="A34" s="39">
        <v>15</v>
      </c>
      <c r="B34" s="40" t="s">
        <v>294</v>
      </c>
      <c r="C34" s="41" t="s">
        <v>248</v>
      </c>
      <c r="D34" s="54">
        <f>'FORM 7.1 DESEMBER 24'!G263</f>
        <v>722</v>
      </c>
      <c r="E34" s="54">
        <f>'FORM 7.1 DESEMBER 24'!H263</f>
        <v>712</v>
      </c>
      <c r="F34" s="43">
        <f t="shared" si="6"/>
        <v>0.98614958448753465</v>
      </c>
      <c r="G34" s="54">
        <f>'FORM 7.1 DESEMBER 24'!J263</f>
        <v>0</v>
      </c>
      <c r="H34" s="54">
        <f>'FORM 7.1 DESEMBER 24'!K263</f>
        <v>0</v>
      </c>
      <c r="I34" s="42">
        <f t="shared" si="7"/>
        <v>712</v>
      </c>
      <c r="J34" s="42">
        <f t="shared" si="8"/>
        <v>0</v>
      </c>
      <c r="K34" s="44">
        <f t="shared" si="9"/>
        <v>0</v>
      </c>
    </row>
    <row r="35" spans="1:11" s="61" customFormat="1" ht="41" customHeight="1">
      <c r="A35" s="89" t="s">
        <v>259</v>
      </c>
      <c r="B35" s="90"/>
      <c r="C35" s="91"/>
      <c r="D35" s="57">
        <f>D14+D15+D16+D19+D20+D23+D24+D25+D26+D27+D30+D31+D32+D33+D34</f>
        <v>15149</v>
      </c>
      <c r="E35" s="57">
        <f>E14+E15+E16+E19+E20+E23+E24+E25+E26+E27+E30+E31+E32+E33+E34</f>
        <v>14651</v>
      </c>
      <c r="F35" s="58">
        <f>E35/D35</f>
        <v>0.96712654300613898</v>
      </c>
      <c r="G35" s="57">
        <f>G16+G15+G19+G26+G20+G33+G23+G24+G14+G25+G27+G31+G30+G34+G32</f>
        <v>14</v>
      </c>
      <c r="H35" s="57">
        <f>H16+H15+H19+H26+H20+H33+H23+H24+H14+H25+H27+H31+H30+H34+H32</f>
        <v>25</v>
      </c>
      <c r="I35" s="59">
        <f t="shared" si="7"/>
        <v>14612</v>
      </c>
      <c r="J35" s="59">
        <f t="shared" si="8"/>
        <v>39</v>
      </c>
      <c r="K35" s="60">
        <f>J35/D35</f>
        <v>2.5744273549409202E-3</v>
      </c>
    </row>
    <row r="36" spans="1:11">
      <c r="A36" s="62" t="s">
        <v>301</v>
      </c>
    </row>
    <row r="40" spans="1:11" s="1" customFormat="1" ht="14.5" customHeight="1">
      <c r="E40" s="5"/>
      <c r="G40" s="92" t="s">
        <v>303</v>
      </c>
      <c r="H40" s="92"/>
      <c r="I40" s="92"/>
      <c r="J40" s="92"/>
      <c r="K40" s="92"/>
    </row>
    <row r="42" spans="1:11" s="26" customFormat="1">
      <c r="A42" s="78" t="s">
        <v>260</v>
      </c>
      <c r="B42" s="78"/>
      <c r="C42" s="78"/>
    </row>
    <row r="43" spans="1:11" s="26" customFormat="1">
      <c r="A43" s="78" t="s">
        <v>261</v>
      </c>
      <c r="B43" s="78"/>
      <c r="C43" s="78"/>
      <c r="G43" s="26" t="s">
        <v>262</v>
      </c>
    </row>
    <row r="44" spans="1:11" s="26" customFormat="1">
      <c r="A44" s="78" t="s">
        <v>263</v>
      </c>
      <c r="B44" s="78"/>
      <c r="C44" s="78"/>
    </row>
    <row r="45" spans="1:11" s="26" customFormat="1"/>
    <row r="46" spans="1:11" s="26" customFormat="1"/>
    <row r="47" spans="1:11" s="26" customFormat="1"/>
    <row r="48" spans="1:11" s="26" customFormat="1"/>
    <row r="49" spans="1:10" s="26" customFormat="1"/>
    <row r="50" spans="1:10" s="26" customFormat="1"/>
    <row r="51" spans="1:10" s="26" customFormat="1">
      <c r="A51" s="78" t="s">
        <v>264</v>
      </c>
      <c r="B51" s="78"/>
      <c r="C51" s="78"/>
      <c r="D51" s="63"/>
      <c r="E51" s="63"/>
      <c r="F51" s="63"/>
      <c r="G51" s="79" t="s">
        <v>265</v>
      </c>
      <c r="H51" s="79"/>
      <c r="I51" s="79"/>
      <c r="J51" s="79"/>
    </row>
    <row r="52" spans="1:10" s="26" customFormat="1">
      <c r="A52" s="78" t="s">
        <v>266</v>
      </c>
      <c r="B52" s="78"/>
      <c r="C52" s="78"/>
      <c r="E52" s="64"/>
      <c r="F52" s="64"/>
      <c r="G52" s="78" t="s">
        <v>267</v>
      </c>
      <c r="H52" s="78"/>
      <c r="I52" s="78"/>
      <c r="J52" s="78"/>
    </row>
  </sheetData>
  <mergeCells count="18">
    <mergeCell ref="A43:C43"/>
    <mergeCell ref="A1:K1"/>
    <mergeCell ref="A2:K2"/>
    <mergeCell ref="A3:K3"/>
    <mergeCell ref="A17:A19"/>
    <mergeCell ref="B17:B19"/>
    <mergeCell ref="A21:A23"/>
    <mergeCell ref="B21:B23"/>
    <mergeCell ref="A28:A30"/>
    <mergeCell ref="B28:B30"/>
    <mergeCell ref="A35:C35"/>
    <mergeCell ref="G40:K40"/>
    <mergeCell ref="A42:C42"/>
    <mergeCell ref="A44:C44"/>
    <mergeCell ref="A51:C51"/>
    <mergeCell ref="G51:J51"/>
    <mergeCell ref="A52:C52"/>
    <mergeCell ref="G52:J52"/>
  </mergeCells>
  <pageMargins left="0.51181102362204722" right="0.51181102362204722" top="0.74803149606299213" bottom="0.94488188976377963" header="0.31496062992125984" footer="0.31496062992125984"/>
  <pageSetup paperSize="5" scale="70" orientation="portrait" horizontalDpi="4294967293" verticalDpi="0" r:id="rId1"/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0</xdr:rowOff>
              </from>
              <to>
                <xdr:col>1</xdr:col>
                <xdr:colOff>273050</xdr:colOff>
                <xdr:row>2</xdr:row>
                <xdr:rowOff>311150</xdr:rowOff>
              </to>
            </anchor>
          </objectPr>
        </oleObject>
      </mc:Choice>
      <mc:Fallback>
        <oleObject progId="PBrush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 7.1 DESEMBER 24</vt:lpstr>
      <vt:lpstr>FORM 7.2 DESEMBER 24</vt:lpstr>
      <vt:lpstr>'FORM 7.1 DESEMBER 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2024-11-23T19:00:35Z</dcterms:created>
  <dcterms:modified xsi:type="dcterms:W3CDTF">2025-01-14T23:46:17Z</dcterms:modified>
</cp:coreProperties>
</file>