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05" yWindow="-105" windowWidth="20730" windowHeight="11760" activeTab="1"/>
  </bookViews>
  <sheets>
    <sheet name="DATA" sheetId="2" r:id="rId1"/>
    <sheet name="DATA BUMDES AKTIF DAN TIDAK" sheetId="3" r:id="rId2"/>
  </sheets>
  <calcPr calcId="144525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20" i="2" l="1"/>
  <c r="V220" i="2"/>
  <c r="T209" i="2"/>
  <c r="T221" i="2" s="1"/>
  <c r="U209" i="2"/>
  <c r="U221" i="2" s="1"/>
  <c r="V209" i="2"/>
  <c r="S198" i="2"/>
  <c r="T198" i="2"/>
  <c r="U198" i="2"/>
  <c r="X186" i="2"/>
  <c r="S185" i="2"/>
  <c r="U185" i="2"/>
  <c r="V185" i="2"/>
  <c r="S176" i="2"/>
  <c r="V176" i="2"/>
  <c r="U166" i="2"/>
  <c r="V166" i="2"/>
  <c r="T152" i="2"/>
  <c r="U152" i="2"/>
  <c r="V152" i="2"/>
  <c r="S132" i="2"/>
  <c r="T132" i="2"/>
  <c r="U132" i="2"/>
  <c r="V132" i="2"/>
  <c r="R118" i="2"/>
  <c r="S118" i="2"/>
  <c r="T118" i="2"/>
  <c r="U118" i="2"/>
  <c r="V118" i="2"/>
  <c r="X104" i="2"/>
  <c r="P103" i="2"/>
  <c r="Q103" i="2"/>
  <c r="R103" i="2"/>
  <c r="S103" i="2"/>
  <c r="T103" i="2"/>
  <c r="U103" i="2"/>
  <c r="V103" i="2"/>
  <c r="X91" i="2"/>
  <c r="Q92" i="2"/>
  <c r="R92" i="2"/>
  <c r="S92" i="2"/>
  <c r="T92" i="2"/>
  <c r="U92" i="2"/>
  <c r="V92" i="2"/>
  <c r="U65" i="2"/>
  <c r="V65" i="2"/>
  <c r="X44" i="2"/>
  <c r="X45" i="2"/>
  <c r="X46" i="2"/>
  <c r="X47" i="2"/>
  <c r="R48" i="2"/>
  <c r="S48" i="2"/>
  <c r="T48" i="2"/>
  <c r="U48" i="2"/>
  <c r="V48" i="2"/>
  <c r="Q48" i="2"/>
  <c r="T32" i="2"/>
  <c r="U32" i="2"/>
  <c r="X20" i="2"/>
  <c r="S19" i="2"/>
  <c r="T19" i="2"/>
  <c r="U19" i="2"/>
  <c r="V19" i="2"/>
  <c r="X184" i="2"/>
  <c r="V221" i="2" l="1"/>
  <c r="S221" i="2"/>
  <c r="G220" i="3"/>
  <c r="F220" i="3"/>
  <c r="Q166" i="2"/>
  <c r="R166" i="2"/>
  <c r="Q152" i="2"/>
  <c r="R152" i="2"/>
  <c r="R132" i="2"/>
  <c r="Q132" i="2"/>
  <c r="Q65" i="2"/>
  <c r="R65" i="2"/>
  <c r="Q19" i="2"/>
  <c r="R19" i="2"/>
  <c r="O19" i="2"/>
  <c r="X210" i="2" l="1"/>
  <c r="P165" i="2" l="1"/>
  <c r="X165" i="2" s="1"/>
  <c r="X164" i="2"/>
  <c r="X163" i="2"/>
  <c r="X162" i="2"/>
  <c r="X161" i="2"/>
  <c r="X160" i="2"/>
  <c r="X159" i="2"/>
  <c r="X158" i="2"/>
  <c r="X157" i="2"/>
  <c r="X156" i="2"/>
  <c r="X155" i="2"/>
  <c r="X154" i="2"/>
  <c r="X153" i="2"/>
  <c r="X16" i="2"/>
  <c r="X15" i="2"/>
  <c r="X14" i="2"/>
  <c r="X13" i="2"/>
  <c r="X11" i="2"/>
  <c r="X10" i="2"/>
  <c r="X8" i="2"/>
  <c r="X7" i="2"/>
  <c r="X151" i="2"/>
  <c r="X150" i="2"/>
  <c r="X149" i="2"/>
  <c r="X148" i="2"/>
  <c r="X147" i="2"/>
  <c r="X146" i="2"/>
  <c r="X145" i="2"/>
  <c r="X144" i="2"/>
  <c r="X143" i="2"/>
  <c r="X142" i="2"/>
  <c r="X141" i="2"/>
  <c r="X140" i="2"/>
  <c r="X139" i="2"/>
  <c r="X138" i="2"/>
  <c r="X137" i="2"/>
  <c r="X136" i="2"/>
  <c r="X135" i="2"/>
  <c r="X134" i="2"/>
  <c r="X133" i="2"/>
  <c r="X102" i="2"/>
  <c r="X101" i="2"/>
  <c r="X100" i="2"/>
  <c r="X99" i="2"/>
  <c r="X98" i="2"/>
  <c r="X97" i="2"/>
  <c r="X96" i="2"/>
  <c r="X95" i="2"/>
  <c r="X94" i="2"/>
  <c r="X93" i="2"/>
  <c r="X64" i="2" l="1"/>
  <c r="X63" i="2"/>
  <c r="X62" i="2"/>
  <c r="X61" i="2"/>
  <c r="X60" i="2"/>
  <c r="X59" i="2"/>
  <c r="X58" i="2"/>
  <c r="X57" i="2"/>
  <c r="X56" i="2"/>
  <c r="X55" i="2"/>
  <c r="X54" i="2"/>
  <c r="X53" i="2"/>
  <c r="X52" i="2"/>
  <c r="X51" i="2"/>
  <c r="X50" i="2"/>
  <c r="X49" i="2"/>
  <c r="X119" i="2" l="1"/>
  <c r="X120" i="2"/>
  <c r="X121" i="2"/>
  <c r="X122" i="2"/>
  <c r="X123" i="2"/>
  <c r="X124" i="2"/>
  <c r="X125" i="2"/>
  <c r="X126" i="2"/>
  <c r="X127" i="2"/>
  <c r="X128" i="2"/>
  <c r="X129" i="2"/>
  <c r="X130" i="2"/>
  <c r="X131" i="2"/>
  <c r="P220" i="2" l="1"/>
  <c r="X220" i="2" s="1"/>
  <c r="X219" i="2"/>
  <c r="X218" i="2"/>
  <c r="X217" i="2"/>
  <c r="X216" i="2"/>
  <c r="X215" i="2"/>
  <c r="X214" i="2"/>
  <c r="X213" i="2"/>
  <c r="X212" i="2"/>
  <c r="X211" i="2"/>
  <c r="R209" i="2"/>
  <c r="Q209" i="2"/>
  <c r="P209" i="2"/>
  <c r="O209" i="2"/>
  <c r="X209" i="2" s="1"/>
  <c r="X208" i="2"/>
  <c r="X207" i="2"/>
  <c r="X206" i="2"/>
  <c r="X205" i="2"/>
  <c r="X204" i="2"/>
  <c r="X203" i="2"/>
  <c r="X202" i="2"/>
  <c r="X201" i="2"/>
  <c r="X200" i="2"/>
  <c r="X199" i="2"/>
  <c r="Q198" i="2"/>
  <c r="P198" i="2"/>
  <c r="O198" i="2"/>
  <c r="X197" i="2"/>
  <c r="X196" i="2"/>
  <c r="X195" i="2"/>
  <c r="X194" i="2"/>
  <c r="X193" i="2"/>
  <c r="X192" i="2"/>
  <c r="X191" i="2"/>
  <c r="X190" i="2"/>
  <c r="X189" i="2"/>
  <c r="X188" i="2"/>
  <c r="X187" i="2"/>
  <c r="R185" i="2"/>
  <c r="Q185" i="2"/>
  <c r="X183" i="2"/>
  <c r="X182" i="2"/>
  <c r="N181" i="2"/>
  <c r="X181" i="2" s="1"/>
  <c r="X180" i="2"/>
  <c r="X179" i="2"/>
  <c r="X178" i="2"/>
  <c r="P177" i="2"/>
  <c r="P185" i="2" s="1"/>
  <c r="P176" i="2"/>
  <c r="X176" i="2" s="1"/>
  <c r="X175" i="2"/>
  <c r="X174" i="2"/>
  <c r="X173" i="2"/>
  <c r="X172" i="2"/>
  <c r="X171" i="2"/>
  <c r="X170" i="2"/>
  <c r="X169" i="2"/>
  <c r="X168" i="2"/>
  <c r="X167" i="2"/>
  <c r="P166" i="2"/>
  <c r="X166" i="2" s="1"/>
  <c r="P152" i="2"/>
  <c r="O152" i="2"/>
  <c r="X152" i="2" s="1"/>
  <c r="O132" i="2"/>
  <c r="N132" i="2"/>
  <c r="Q118" i="2"/>
  <c r="P118" i="2"/>
  <c r="O118" i="2"/>
  <c r="N118" i="2"/>
  <c r="X118" i="2" s="1"/>
  <c r="X117" i="2"/>
  <c r="X116" i="2"/>
  <c r="X115" i="2"/>
  <c r="X114" i="2"/>
  <c r="X113" i="2"/>
  <c r="X112" i="2"/>
  <c r="X111" i="2"/>
  <c r="X110" i="2"/>
  <c r="X109" i="2"/>
  <c r="X108" i="2"/>
  <c r="X107" i="2"/>
  <c r="X106" i="2"/>
  <c r="X105" i="2"/>
  <c r="O103" i="2"/>
  <c r="N103" i="2"/>
  <c r="P92" i="2"/>
  <c r="O92" i="2"/>
  <c r="N92" i="2"/>
  <c r="X90" i="2"/>
  <c r="X89" i="2"/>
  <c r="X88" i="2"/>
  <c r="X87" i="2"/>
  <c r="X86" i="2"/>
  <c r="X85" i="2"/>
  <c r="X84" i="2"/>
  <c r="X83" i="2"/>
  <c r="X82" i="2"/>
  <c r="X81" i="2"/>
  <c r="X80" i="2"/>
  <c r="X79" i="2"/>
  <c r="X78" i="2"/>
  <c r="X77" i="2"/>
  <c r="X76" i="2"/>
  <c r="X75" i="2"/>
  <c r="X74" i="2"/>
  <c r="X73" i="2"/>
  <c r="X72" i="2"/>
  <c r="X71" i="2"/>
  <c r="X70" i="2"/>
  <c r="X69" i="2"/>
  <c r="X68" i="2"/>
  <c r="X67" i="2"/>
  <c r="X66" i="2"/>
  <c r="P65" i="2"/>
  <c r="X65" i="2" s="1"/>
  <c r="P48" i="2"/>
  <c r="O48" i="2"/>
  <c r="N48" i="2"/>
  <c r="X43" i="2"/>
  <c r="X42" i="2"/>
  <c r="X41" i="2"/>
  <c r="X40" i="2"/>
  <c r="X39" i="2"/>
  <c r="X38" i="2"/>
  <c r="X37" i="2"/>
  <c r="X36" i="2"/>
  <c r="X35" i="2"/>
  <c r="X34" i="2"/>
  <c r="X33" i="2"/>
  <c r="Q32" i="2"/>
  <c r="P32" i="2"/>
  <c r="X32" i="2" s="1"/>
  <c r="X31" i="2"/>
  <c r="X30" i="2"/>
  <c r="X29" i="2"/>
  <c r="X28" i="2"/>
  <c r="X27" i="2"/>
  <c r="X26" i="2"/>
  <c r="X25" i="2"/>
  <c r="X24" i="2"/>
  <c r="X23" i="2"/>
  <c r="X22" i="2"/>
  <c r="X21" i="2"/>
  <c r="N19" i="2"/>
  <c r="P19" i="2"/>
  <c r="X92" i="2" l="1"/>
  <c r="X198" i="2"/>
  <c r="X19" i="2"/>
  <c r="X48" i="2"/>
  <c r="X103" i="2"/>
  <c r="X177" i="2"/>
  <c r="R221" i="2"/>
  <c r="Q221" i="2"/>
  <c r="O221" i="2"/>
  <c r="P132" i="2"/>
  <c r="P221" i="2" s="1"/>
  <c r="N185" i="2"/>
  <c r="X132" i="2" l="1"/>
  <c r="N221" i="2"/>
  <c r="X185" i="2"/>
  <c r="X221" i="2" s="1"/>
</calcChain>
</file>

<file path=xl/sharedStrings.xml><?xml version="1.0" encoding="utf-8"?>
<sst xmlns="http://schemas.openxmlformats.org/spreadsheetml/2006/main" count="2385" uniqueCount="749">
  <si>
    <t>NO</t>
  </si>
  <si>
    <t>KECAMATAN</t>
  </si>
  <si>
    <t>DESA</t>
  </si>
  <si>
    <t>ALOKASI</t>
  </si>
  <si>
    <t>NAMA BUMDES</t>
  </si>
  <si>
    <t>LOLAYAN</t>
  </si>
  <si>
    <t>BOMBANON</t>
  </si>
  <si>
    <t>ABAK</t>
  </si>
  <si>
    <t>MOPUSI</t>
  </si>
  <si>
    <t>MATALI BARU</t>
  </si>
  <si>
    <t>BAKAN</t>
  </si>
  <si>
    <t>AYONG</t>
  </si>
  <si>
    <t>BOGANI</t>
  </si>
  <si>
    <t>BABO</t>
  </si>
  <si>
    <t>ANUGERAH</t>
  </si>
  <si>
    <t>BOLANGAT</t>
  </si>
  <si>
    <t>ANGGREK</t>
  </si>
  <si>
    <t>MAELANG</t>
  </si>
  <si>
    <t>MAWAR</t>
  </si>
  <si>
    <t>DOMISIL MOONOW</t>
  </si>
  <si>
    <t>KARYA BERSAMA</t>
  </si>
  <si>
    <t>PANGI</t>
  </si>
  <si>
    <t>MAKMUR JAYA</t>
  </si>
  <si>
    <t>LOLANAN</t>
  </si>
  <si>
    <t>BERKAH</t>
  </si>
  <si>
    <t>CEMPAKA</t>
  </si>
  <si>
    <t>SIPATUO</t>
  </si>
  <si>
    <t>BATU MERAH</t>
  </si>
  <si>
    <t>GERBANG DEMA</t>
  </si>
  <si>
    <t>PASIR PUTIH</t>
  </si>
  <si>
    <t>PULAU TIGA</t>
  </si>
  <si>
    <t>PANGI TIMUR</t>
  </si>
  <si>
    <t>SENGKANAUNG</t>
  </si>
  <si>
    <t>BOLANGAT TIMUR</t>
  </si>
  <si>
    <t>SEJAHTERA BERSAMA</t>
  </si>
  <si>
    <t>MATAYANGAN</t>
  </si>
  <si>
    <t>SUKA MAJU</t>
  </si>
  <si>
    <t>UUAN</t>
  </si>
  <si>
    <t>MATUARI</t>
  </si>
  <si>
    <t>IKHWAN</t>
  </si>
  <si>
    <t>DOLODUO</t>
  </si>
  <si>
    <t>WANGGA BARU</t>
  </si>
  <si>
    <t>MOTOTABIAN</t>
  </si>
  <si>
    <t>MEKARUO</t>
  </si>
  <si>
    <t>PINAESAAN</t>
  </si>
  <si>
    <t>TORAUT UTARA</t>
  </si>
  <si>
    <t>DOLODUO SATU</t>
  </si>
  <si>
    <t>DOLODUO DUA</t>
  </si>
  <si>
    <t>DOLODUO TIGA</t>
  </si>
  <si>
    <t>TORAUT TENGAH</t>
  </si>
  <si>
    <t>TONOM</t>
  </si>
  <si>
    <t>MOGOYUNGGUNG</t>
  </si>
  <si>
    <t>MODOMANG</t>
  </si>
  <si>
    <t>PELITA HIDUP</t>
  </si>
  <si>
    <t>KEMBANG MERTHA</t>
  </si>
  <si>
    <t>SARI LIOR</t>
  </si>
  <si>
    <t>DUMOGA</t>
  </si>
  <si>
    <t>INATON</t>
  </si>
  <si>
    <t>PINONOBATUAN</t>
  </si>
  <si>
    <t>CITAWAYA</t>
  </si>
  <si>
    <t>DUMOGA II</t>
  </si>
  <si>
    <t>MANDIRI</t>
  </si>
  <si>
    <t>PINONOBATUAN BARAT</t>
  </si>
  <si>
    <t>AMERTHA SARI</t>
  </si>
  <si>
    <t>DASA PRATAMA ARTHA</t>
  </si>
  <si>
    <t>KEMBANG SARI</t>
  </si>
  <si>
    <t>KEMBANG MANDIRI</t>
  </si>
  <si>
    <t>AMERTHA BUANA</t>
  </si>
  <si>
    <t>BUANA SARI</t>
  </si>
  <si>
    <t>DUMOGA TIGA</t>
  </si>
  <si>
    <t>DODANDIAN</t>
  </si>
  <si>
    <t>DUMOGA EMPAT</t>
  </si>
  <si>
    <t>DUMOGA IV</t>
  </si>
  <si>
    <t>TUMOKANG BARU</t>
  </si>
  <si>
    <t>KERJA BERSAMA</t>
  </si>
  <si>
    <t>MOPUGAD UTARA</t>
  </si>
  <si>
    <t>MAJU BERSAMA</t>
  </si>
  <si>
    <t>MOPUGAD SELATAN</t>
  </si>
  <si>
    <t>DEWATA INDAH</t>
  </si>
  <si>
    <t>MOPUYA UTARA</t>
  </si>
  <si>
    <t>MOPUYA SELATAN</t>
  </si>
  <si>
    <t>MARGO MULYO</t>
  </si>
  <si>
    <t>DONDOMON</t>
  </si>
  <si>
    <t>BUMDES DESA DONDOMON</t>
  </si>
  <si>
    <t>MOPUGAD UTARA SATU</t>
  </si>
  <si>
    <t>SATRIA JAYA</t>
  </si>
  <si>
    <t>MOPUGAD UTARA DUA</t>
  </si>
  <si>
    <t>INDES MANDIRI</t>
  </si>
  <si>
    <t>MOPUGAD SELATAN SATU</t>
  </si>
  <si>
    <t>DEWI SERI</t>
  </si>
  <si>
    <t>MOPUYA UTARA SATU</t>
  </si>
  <si>
    <t>NUGRAHA TATA SEMAYA</t>
  </si>
  <si>
    <t>MOPUYA UTARA DUA</t>
  </si>
  <si>
    <t>KAYA MAKMUR</t>
  </si>
  <si>
    <t>MOPUYA SELATAN SATU</t>
  </si>
  <si>
    <t>SIDO MULYO</t>
  </si>
  <si>
    <t>MOPUYA SELATAN DUA</t>
  </si>
  <si>
    <t>DONDOMON UTARA</t>
  </si>
  <si>
    <t>MAESA JAYA</t>
  </si>
  <si>
    <t>DONDOMON SELATAN</t>
  </si>
  <si>
    <t>BERKAT BERSAMA</t>
  </si>
  <si>
    <t>TUMOKANG TIMUR</t>
  </si>
  <si>
    <t>USAHA BERSAMA</t>
  </si>
  <si>
    <t>TOTABUAN</t>
  </si>
  <si>
    <t>PINDOL</t>
  </si>
  <si>
    <t>SOLOG</t>
  </si>
  <si>
    <t>TANDU</t>
  </si>
  <si>
    <t>LOLAK</t>
  </si>
  <si>
    <t>DAAGON</t>
  </si>
  <si>
    <t>MOTABANG</t>
  </si>
  <si>
    <t>Molosing</t>
  </si>
  <si>
    <t>MONGKOINIT</t>
  </si>
  <si>
    <t>Monompia</t>
  </si>
  <si>
    <t>LABUAN UKI</t>
  </si>
  <si>
    <t>labuan jaya</t>
  </si>
  <si>
    <t>PINOGALUMAN</t>
  </si>
  <si>
    <t>MA`ANDO</t>
  </si>
  <si>
    <t>SAUK</t>
  </si>
  <si>
    <t>Maju Bersama</t>
  </si>
  <si>
    <t>LALOW</t>
  </si>
  <si>
    <t>MITRA BERSAMA</t>
  </si>
  <si>
    <t>BUNTALO</t>
  </si>
  <si>
    <t>BUMBUNG</t>
  </si>
  <si>
    <t>TARIANGKUM</t>
  </si>
  <si>
    <t>TUYAT</t>
  </si>
  <si>
    <t>PINDOLILI</t>
  </si>
  <si>
    <t>LOLAK TAMBOLANGO</t>
  </si>
  <si>
    <t>Umala</t>
  </si>
  <si>
    <t>LOLAK II</t>
  </si>
  <si>
    <t>BUNTALO TIMUR</t>
  </si>
  <si>
    <t>MEKAR JAYA</t>
  </si>
  <si>
    <t>BUNTALO SELATAN</t>
  </si>
  <si>
    <t>senggy hilang</t>
  </si>
  <si>
    <t>DIAT</t>
  </si>
  <si>
    <t>FAJAR DIAT</t>
  </si>
  <si>
    <t>PINOGALUM TIMUR</t>
  </si>
  <si>
    <t>TUNAS BARU</t>
  </si>
  <si>
    <t>MONGKOINIT BARAT</t>
  </si>
  <si>
    <t>PADANG LALOW</t>
  </si>
  <si>
    <t>BURING JAYA</t>
  </si>
  <si>
    <t>KOMANGAAN</t>
  </si>
  <si>
    <t>MANDIRI JAYA</t>
  </si>
  <si>
    <t>SOLIMANDUNGAN II</t>
  </si>
  <si>
    <t>BOTUK</t>
  </si>
  <si>
    <t>SOLIMANDUNGAN I</t>
  </si>
  <si>
    <t>SINAR REJEKI</t>
  </si>
  <si>
    <t>BANGOMULUNOW</t>
  </si>
  <si>
    <t>LANGAGON</t>
  </si>
  <si>
    <t>INARIA</t>
  </si>
  <si>
    <t>INOBONTO II</t>
  </si>
  <si>
    <t>INOBONTO</t>
  </si>
  <si>
    <t>SULABE</t>
  </si>
  <si>
    <t>LANGAGON SATU</t>
  </si>
  <si>
    <t>BINALOYAN</t>
  </si>
  <si>
    <t>LANGAGON DUA</t>
  </si>
  <si>
    <t>TINTAMA</t>
  </si>
  <si>
    <t>SOLIMANDUNGAN BARU</t>
  </si>
  <si>
    <t>CAHAYA BARU</t>
  </si>
  <si>
    <t>MONONOY</t>
  </si>
  <si>
    <t>TAPA AOG</t>
  </si>
  <si>
    <t>TAPA AOG BANGKIT</t>
  </si>
  <si>
    <t>AMA AYOP</t>
  </si>
  <si>
    <t>ODOMAN</t>
  </si>
  <si>
    <t>TUNGOI I</t>
  </si>
  <si>
    <t>TUNGOI 1</t>
  </si>
  <si>
    <t>FAJAR SINGKUYUNG</t>
  </si>
  <si>
    <t>MOPAIT</t>
  </si>
  <si>
    <t>MOONOW</t>
  </si>
  <si>
    <t>KOPANDAKAN II</t>
  </si>
  <si>
    <t>BINA KARYA</t>
  </si>
  <si>
    <t>TANOYAN UTARA</t>
  </si>
  <si>
    <t>TUNGOI II</t>
  </si>
  <si>
    <t>MENGKANG</t>
  </si>
  <si>
    <t>MOKOLUODAN</t>
  </si>
  <si>
    <t>MUNTOI</t>
  </si>
  <si>
    <t>Noontoy</t>
  </si>
  <si>
    <t>POYUYANAN</t>
  </si>
  <si>
    <t>Mototompiaan</t>
  </si>
  <si>
    <t>LOBONG</t>
  </si>
  <si>
    <t>Motobatu Desa Lobong</t>
  </si>
  <si>
    <t>PASSI</t>
  </si>
  <si>
    <t>Kalibombang</t>
  </si>
  <si>
    <t>BINTAU</t>
  </si>
  <si>
    <t>MOBONDU</t>
  </si>
  <si>
    <t>BULUD</t>
  </si>
  <si>
    <t>Moonow</t>
  </si>
  <si>
    <t>OTAM</t>
  </si>
  <si>
    <t>Mokikt</t>
  </si>
  <si>
    <t>WANGGA</t>
  </si>
  <si>
    <t>Amanah</t>
  </si>
  <si>
    <t>INUAI</t>
  </si>
  <si>
    <t>Motobatu Desa Inuai</t>
  </si>
  <si>
    <t>PASSI II</t>
  </si>
  <si>
    <t>Mandiri Desa Passi II</t>
  </si>
  <si>
    <t>MUNTOI TIMUR</t>
  </si>
  <si>
    <t>Totanoban</t>
  </si>
  <si>
    <t>OTAM BARAT</t>
  </si>
  <si>
    <t>Mobondu Jaya</t>
  </si>
  <si>
    <t>WANGGA SATU</t>
  </si>
  <si>
    <t>Usaha Bersama</t>
  </si>
  <si>
    <t>MARIRI LAMA</t>
  </si>
  <si>
    <t>MARIRI BARU</t>
  </si>
  <si>
    <t>MANGIMBALI</t>
  </si>
  <si>
    <t>NONAPAN II</t>
  </si>
  <si>
    <t>MOYOKAPIT</t>
  </si>
  <si>
    <t>NONAPAN I</t>
  </si>
  <si>
    <t>MONOMPIA</t>
  </si>
  <si>
    <t>WINERU</t>
  </si>
  <si>
    <t>GOGALUMAN</t>
  </si>
  <si>
    <t>TUNAS MUDA</t>
  </si>
  <si>
    <t>POIGAR I</t>
  </si>
  <si>
    <t>MOTOBATU</t>
  </si>
  <si>
    <t>NANASI</t>
  </si>
  <si>
    <t>TUNAS MANDIRI</t>
  </si>
  <si>
    <t>POMOMAN</t>
  </si>
  <si>
    <t>MEKAR  JAYA</t>
  </si>
  <si>
    <t>TIBERIAS</t>
  </si>
  <si>
    <t>DAFEGA</t>
  </si>
  <si>
    <t>MONDATONG</t>
  </si>
  <si>
    <t>HERGIA</t>
  </si>
  <si>
    <t>POIGAR II</t>
  </si>
  <si>
    <t>POIGAR III</t>
  </si>
  <si>
    <t>MONONOI</t>
  </si>
  <si>
    <t>MARIRI II</t>
  </si>
  <si>
    <t>KAKUMI</t>
  </si>
  <si>
    <t>MARIRI I</t>
  </si>
  <si>
    <t>CITA WAYA</t>
  </si>
  <si>
    <t>NONAPAN BARU</t>
  </si>
  <si>
    <t>NANASI TIMUR</t>
  </si>
  <si>
    <t>SINAR TIMUR</t>
  </si>
  <si>
    <t>TANJUNG MARIRI</t>
  </si>
  <si>
    <t>DOJKAR</t>
  </si>
  <si>
    <t>MONDATONG BARU</t>
  </si>
  <si>
    <t>PANGIAN</t>
  </si>
  <si>
    <t>Mobondu</t>
  </si>
  <si>
    <t>POOPO</t>
  </si>
  <si>
    <t>Berkat Karya</t>
  </si>
  <si>
    <t>MANEMBO</t>
  </si>
  <si>
    <t>SINSINGON</t>
  </si>
  <si>
    <t>Maesa</t>
  </si>
  <si>
    <t>INSIL</t>
  </si>
  <si>
    <t>Motobatu</t>
  </si>
  <si>
    <t>MOBUYA</t>
  </si>
  <si>
    <t>INSIL BARU</t>
  </si>
  <si>
    <t>Bukaka</t>
  </si>
  <si>
    <t>PANGIAN TENGAH</t>
  </si>
  <si>
    <t>Karya Usaha</t>
  </si>
  <si>
    <t>PANGIAN BARAT</t>
  </si>
  <si>
    <t>POOPO BARAT</t>
  </si>
  <si>
    <t>POOPO SELATAN</t>
  </si>
  <si>
    <t>Matuari</t>
  </si>
  <si>
    <t>SINSINGON BARAT</t>
  </si>
  <si>
    <t>Cita Waya</t>
  </si>
  <si>
    <t>SINSINGON TIMUR</t>
  </si>
  <si>
    <t>AMBANG I</t>
  </si>
  <si>
    <t>AMBANG II</t>
  </si>
  <si>
    <t>TADOY</t>
  </si>
  <si>
    <t>BOLAANG</t>
  </si>
  <si>
    <t>Cipta Mandiri</t>
  </si>
  <si>
    <t>BANTIK</t>
  </si>
  <si>
    <t>Sinage</t>
  </si>
  <si>
    <t>LOLAN</t>
  </si>
  <si>
    <t>TADOY I</t>
  </si>
  <si>
    <t>BOLAANG SATU</t>
  </si>
  <si>
    <t>Inaton</t>
  </si>
  <si>
    <t>LOLAN DUA</t>
  </si>
  <si>
    <t>Karya Inaton</t>
  </si>
  <si>
    <t>BILALANG III</t>
  </si>
  <si>
    <t>USAHA BARU</t>
  </si>
  <si>
    <t>BILALANG IV</t>
  </si>
  <si>
    <t>KOYA MANDIRI</t>
  </si>
  <si>
    <t>TUDU AOG</t>
  </si>
  <si>
    <t>MOYOTAKIN</t>
  </si>
  <si>
    <t>TUDU AOG BARU</t>
  </si>
  <si>
    <t>KOLINGANGA'AN</t>
  </si>
  <si>
    <t>BILALANG III UTARA</t>
  </si>
  <si>
    <t>NURJANNAH</t>
  </si>
  <si>
    <t>BILALANG BARU</t>
  </si>
  <si>
    <t>TUNAS HARAPAN</t>
  </si>
  <si>
    <t>APADO</t>
  </si>
  <si>
    <t>USAHA TANI</t>
  </si>
  <si>
    <t>SERASI</t>
  </si>
  <si>
    <t>PUNCAK IKARAD</t>
  </si>
  <si>
    <t>KANAAN</t>
  </si>
  <si>
    <t>TORUAKAT</t>
  </si>
  <si>
    <t>MOLINTAK KON LIPU'</t>
  </si>
  <si>
    <t>PUSIAN</t>
  </si>
  <si>
    <t>PONOMPIAAN</t>
  </si>
  <si>
    <t xml:space="preserve">SINAR </t>
  </si>
  <si>
    <t xml:space="preserve">KARYA </t>
  </si>
  <si>
    <t>BUMBUNGON</t>
  </si>
  <si>
    <t>BERSEHATI</t>
  </si>
  <si>
    <t>SINIYUNG</t>
  </si>
  <si>
    <t>SINIYUNG SATU</t>
  </si>
  <si>
    <t>DUMOGA SATU</t>
  </si>
  <si>
    <t>PUSIAN SELATAN</t>
  </si>
  <si>
    <t>NATON</t>
  </si>
  <si>
    <t>PUSIAN BARAT</t>
  </si>
  <si>
    <t>BAURON JAYA</t>
  </si>
  <si>
    <t>BONAWANG</t>
  </si>
  <si>
    <t>BONTANG</t>
  </si>
  <si>
    <t>TAPADAKA SATU</t>
  </si>
  <si>
    <t>TAPADAKA UTARA</t>
  </si>
  <si>
    <t>TAPADAKA TIMUR</t>
  </si>
  <si>
    <t>KONAROM</t>
  </si>
  <si>
    <t>MELATI</t>
  </si>
  <si>
    <t>KONAROM BARAT</t>
  </si>
  <si>
    <t>KARANG TARUNA</t>
  </si>
  <si>
    <t>KONAROM UTARA</t>
  </si>
  <si>
    <t>OSION</t>
  </si>
  <si>
    <t>INATON KOMINTAN</t>
  </si>
  <si>
    <t>IKUNA</t>
  </si>
  <si>
    <t>DUMARA</t>
  </si>
  <si>
    <t>IBOLIAN</t>
  </si>
  <si>
    <t>BUMDES-CENDANA</t>
  </si>
  <si>
    <t>IBOLIAN SATU</t>
  </si>
  <si>
    <t>BUMDES-MITRA USAHA</t>
  </si>
  <si>
    <t>KINOMALINGAN</t>
  </si>
  <si>
    <t>BUMDES-MOTOTANOBAN</t>
  </si>
  <si>
    <t>KOSIO</t>
  </si>
  <si>
    <t>BUMDES-PERSAUDARAAN</t>
  </si>
  <si>
    <t>KOSIO TIMUR</t>
  </si>
  <si>
    <t>BUMDES-BULAWAN</t>
  </si>
  <si>
    <t>KASIO BARAT</t>
  </si>
  <si>
    <t>BUMDES-AYO MAJU</t>
  </si>
  <si>
    <t>WERDHI AGUNG</t>
  </si>
  <si>
    <t>BUMDES-WERDHI GUNA</t>
  </si>
  <si>
    <t>WERDHI AGUNG SELATAN</t>
  </si>
  <si>
    <t>BUMDES-DHARMA DUTA</t>
  </si>
  <si>
    <t>WERDHI AGUNG UTARA</t>
  </si>
  <si>
    <t>BUMDES-SRI WERDHI</t>
  </si>
  <si>
    <t>WERDHI AGUNG TIMUR</t>
  </si>
  <si>
    <t>BUMDES-WERDHI RAHAYU</t>
  </si>
  <si>
    <t>SANG TOMBOLANG</t>
  </si>
  <si>
    <t>DUMOGA BARAT</t>
  </si>
  <si>
    <t>DUMOGA TIMUR</t>
  </si>
  <si>
    <t>DUMOGA UTARA</t>
  </si>
  <si>
    <t>PASSI BARAT</t>
  </si>
  <si>
    <t>POIGAR</t>
  </si>
  <si>
    <t>PASSI TIMUR</t>
  </si>
  <si>
    <t>BOLAANG TIMUR</t>
  </si>
  <si>
    <t>BILALANG</t>
  </si>
  <si>
    <t>DUMOGA TENGGARA</t>
  </si>
  <si>
    <t>DUMOGA TENGAH</t>
  </si>
  <si>
    <t>TOTAL</t>
  </si>
  <si>
    <t>%</t>
  </si>
  <si>
    <t>TORAUT</t>
  </si>
  <si>
    <t xml:space="preserve">                                                     KABUPATEN BOLAANG MONGONDOW                                                  </t>
  </si>
  <si>
    <t>DATA BUMDES</t>
  </si>
  <si>
    <t>AD/ART</t>
  </si>
  <si>
    <t>ADA</t>
  </si>
  <si>
    <t>TIDAK</t>
  </si>
  <si>
    <t>AKTIF</t>
  </si>
  <si>
    <t>OLEH</t>
  </si>
  <si>
    <t>: SUMMY SUSANTI MOKOAGOW</t>
  </si>
  <si>
    <t>ANSARI ODODAI</t>
  </si>
  <si>
    <t>Jual Beli Beras, Simpan Pinjam, Sewa Kanopi dan Kursi, Saprodi</t>
  </si>
  <si>
    <t>V</t>
  </si>
  <si>
    <t>SAPRIDA DAMOPOLII</t>
  </si>
  <si>
    <t>Sewa Kanopi, Kursi, Jual Beli Saprodi, Jahit Menjahit, Simpan Pinjam</t>
  </si>
  <si>
    <t>NIKLAS LONDO</t>
  </si>
  <si>
    <t>Simpan Pinjam, Sewa Kanopi dan Kursi, Kel. Jahit Menjahit</t>
  </si>
  <si>
    <t>RACHEL TEMPOMBUKA</t>
  </si>
  <si>
    <t xml:space="preserve">Simpan Pinjam, Sewa Kanopi dan Kursi, Depot Air Minum, Sewa Orgen dan Saprodi </t>
  </si>
  <si>
    <t>Rudi Mokodompit</t>
  </si>
  <si>
    <t>Sewa menyewa Kursi, Sewa Kayu untuk Pesta, Kendaraan  Pesta dan Pengelolaan Air Bersih</t>
  </si>
  <si>
    <t>√</t>
  </si>
  <si>
    <t>Belum ada</t>
  </si>
  <si>
    <t>Devi Baks, SE</t>
  </si>
  <si>
    <t>Pabrik Cokelat dan Air Minum Isi Ulang</t>
  </si>
  <si>
    <t>Refol Potabuga</t>
  </si>
  <si>
    <t>Pabrik Nenas, Pengelolaan air bersih, pengelolaan BPU,Sewa Organ dan Kursi dan  simpan Pinjam</t>
  </si>
  <si>
    <t>Donni Bengga,S.IP</t>
  </si>
  <si>
    <t>Simpan Pinjam, Saprotan, BNI LINK</t>
  </si>
  <si>
    <t>Abdul arif damopolii</t>
  </si>
  <si>
    <t>SEWA ALAT CATERING, SAPROTAN dan PENGOLAHAN HASIL PERTANIAN</t>
  </si>
  <si>
    <t>Adriani E. Mokodompit</t>
  </si>
  <si>
    <t>Titi Lestari Mokodompit</t>
  </si>
  <si>
    <t>Simpan Pinjam,Warung Kelontong dan BNI Link</t>
  </si>
  <si>
    <t>Rohim Potabuga</t>
  </si>
  <si>
    <t>SEWA ALAT CATERING, Depot Air Minum Isi Ulang, sewa menyewa kanopi, Sewa Kursi</t>
  </si>
  <si>
    <t>Yulini Kasengke</t>
  </si>
  <si>
    <t>Pangkalan LPG, Simpan Pinjam,Pengelolaan Air Bersih,Wisata Goa Alam dan Sewa  Pemipil Jagung</t>
  </si>
  <si>
    <t>Thamrin Mokodongan</t>
  </si>
  <si>
    <t>Nehru Kembuan</t>
  </si>
  <si>
    <t>Simpan Pinjam,Pembayaran Listrik dan Air Bersih, Penyewaan Bangsal Pesta dan Pengrajin Meubel</t>
  </si>
  <si>
    <t>Suwito, SPt</t>
  </si>
  <si>
    <t>Sewa Alat Kanoppi, Catering</t>
  </si>
  <si>
    <t>Santima Mokodompit</t>
  </si>
  <si>
    <t>Simpan Pinjam dan Sewa menyewa kursi pesta (1000 buah)</t>
  </si>
  <si>
    <t>v</t>
  </si>
  <si>
    <t>AHMAD YUDI</t>
  </si>
  <si>
    <t>PENJUALAN SAPRODI</t>
  </si>
  <si>
    <t>WAYAN ARDIKA</t>
  </si>
  <si>
    <t>SIMPAN PINJAM</t>
  </si>
  <si>
    <t>MARLINA APANDE</t>
  </si>
  <si>
    <t>DARMO SENUS</t>
  </si>
  <si>
    <t>USAHA JASA DAN SIMPAN PINJAM</t>
  </si>
  <si>
    <t>DASARI</t>
  </si>
  <si>
    <t>SEWA JASA</t>
  </si>
  <si>
    <t>MARCEL KAPARANG</t>
  </si>
  <si>
    <t>ASET DESA</t>
  </si>
  <si>
    <t>I DEWA GEDE TELAGA</t>
  </si>
  <si>
    <t>I NYOMAN DARMO</t>
  </si>
  <si>
    <t>SEWA KANOPI</t>
  </si>
  <si>
    <t>I KOMANG BUDI</t>
  </si>
  <si>
    <t>PENJUALAN SAPRODI DAN PENYEWAAN ALAT PESTA</t>
  </si>
  <si>
    <t>ISNIN</t>
  </si>
  <si>
    <t>USAHA JASA SIMPAN PINJAM</t>
  </si>
  <si>
    <t>AGUS</t>
  </si>
  <si>
    <t>DIDIK DARMADI</t>
  </si>
  <si>
    <t>USAHA PENYEWAAN DAN  SIMPAN PINJAM</t>
  </si>
  <si>
    <t>KAYAN WALUYO</t>
  </si>
  <si>
    <t>FENTI WALANGITAN</t>
  </si>
  <si>
    <t>SAPRODI</t>
  </si>
  <si>
    <t>RITA PANTOW</t>
  </si>
  <si>
    <t>USAHA SEWA KANOPI DAN PENYEWAAN ALAT PESTA</t>
  </si>
  <si>
    <t>MOHIDIN</t>
  </si>
  <si>
    <t>USAHA SEWA KANOPI</t>
  </si>
  <si>
    <t>Arwin Gobel</t>
  </si>
  <si>
    <t>Sewa Peralatan Pesta (Kanopi-Meja-Kursi)</t>
  </si>
  <si>
    <t>13.200.000</t>
  </si>
  <si>
    <t>154.609.900</t>
  </si>
  <si>
    <t>30.000.000</t>
  </si>
  <si>
    <t>270.849.900</t>
  </si>
  <si>
    <t>Ifdoli Mokoagow</t>
  </si>
  <si>
    <t>129.603.459</t>
  </si>
  <si>
    <t>62.214.950</t>
  </si>
  <si>
    <t>21.960.000</t>
  </si>
  <si>
    <t>247.520.309</t>
  </si>
  <si>
    <t>Robby Takasenggehang</t>
  </si>
  <si>
    <t>114.152.383</t>
  </si>
  <si>
    <t>54.719.689</t>
  </si>
  <si>
    <t>87.585.281</t>
  </si>
  <si>
    <t>337.104.718</t>
  </si>
  <si>
    <t>Jenifer Bawohang</t>
  </si>
  <si>
    <t>Simpan Pinjam, Sewa Kanopi / Kios Saprodi</t>
  </si>
  <si>
    <t>32.470.341</t>
  </si>
  <si>
    <t>63.165.000</t>
  </si>
  <si>
    <t>28.522.951</t>
  </si>
  <si>
    <t>314.158.292</t>
  </si>
  <si>
    <t>MAPALUS</t>
  </si>
  <si>
    <t>Edi Sucipto</t>
  </si>
  <si>
    <t>Risandi Mokodompit</t>
  </si>
  <si>
    <t>Ali Tampi</t>
  </si>
  <si>
    <t>Ruslan Tunggali</t>
  </si>
  <si>
    <t>Lukman Potabuga</t>
  </si>
  <si>
    <t>TH. Tamaleroh</t>
  </si>
  <si>
    <t>Gani Makalungsenge</t>
  </si>
  <si>
    <t>Aim Monoarfa</t>
  </si>
  <si>
    <t>Neli Siwi</t>
  </si>
  <si>
    <t>Tigor Simanjuntak</t>
  </si>
  <si>
    <t>ABD HARIS ALGAUS</t>
  </si>
  <si>
    <t>SEWA KANOPI,SEWA KURSI dan  BAGAN TERAPUNG</t>
  </si>
  <si>
    <t>JUANDA GONIBALA</t>
  </si>
  <si>
    <t>DEPOT AIR MINUM dan PENGOLAHAN KELAPA TERPADU</t>
  </si>
  <si>
    <t>JULEHA LANSIKE</t>
  </si>
  <si>
    <t>SEWA KANOPI, SEWA KURSI dan  ALAT TANAM JAGUNG</t>
  </si>
  <si>
    <t>IBRAHIM MAROLA</t>
  </si>
  <si>
    <t>SEWA KURSI DAN PENJUALAN SAPRODI</t>
  </si>
  <si>
    <t>IBOMBA</t>
  </si>
  <si>
    <t>VRIS FERRY PINASANG</t>
  </si>
  <si>
    <t>DEWA PUTU ALDITA</t>
  </si>
  <si>
    <t>HELCE A. TAHULENDING</t>
  </si>
  <si>
    <t>MAX JEMS LELA</t>
  </si>
  <si>
    <t>SINNY WIKE PAPISING</t>
  </si>
  <si>
    <t>DREIK TUMPUNU, SP.d</t>
  </si>
  <si>
    <t>I GEDE MARAYASA</t>
  </si>
  <si>
    <t>I GEDE PULA</t>
  </si>
  <si>
    <t>I DEWA GEDE NGURAH, B,Sc</t>
  </si>
  <si>
    <t>IRMA SAERANG</t>
  </si>
  <si>
    <t>IRWAN GINOGA</t>
  </si>
  <si>
    <t>RANDI KUME</t>
  </si>
  <si>
    <t>SEWA KANOPI, PERLENGKAPAN PESTA DAN SEWA ALAT PERTANIAN</t>
  </si>
  <si>
    <t>SEWA KULKAS MAYAT</t>
  </si>
  <si>
    <t>TEMPAT WISATA AIR PANAS</t>
  </si>
  <si>
    <t>SIMPANG PINJAM</t>
  </si>
  <si>
    <t>TERNAK HEWAN DAN SEWA KURSI</t>
  </si>
  <si>
    <t>SEWA KANOPI DAN MESIN  SEWA PERONTOK DAN SEWA KOMPOR GAS</t>
  </si>
  <si>
    <t>SIMPANG PINJAM  DAN SEWA KANOPI</t>
  </si>
  <si>
    <t>SEWA KURSI, SEWA MEJA DAN SEWA GENSET</t>
  </si>
  <si>
    <t>SEWA KANOPI DAN PUADE</t>
  </si>
  <si>
    <t>Saprodi</t>
  </si>
  <si>
    <t>Berkat Usaha</t>
  </si>
  <si>
    <t>R. Moonik</t>
  </si>
  <si>
    <t>Krisdianto Kaunang</t>
  </si>
  <si>
    <t>Saprodi dan Perkebunan</t>
  </si>
  <si>
    <t>Farly Ratu</t>
  </si>
  <si>
    <t>Retno Mamonto</t>
  </si>
  <si>
    <t>katering</t>
  </si>
  <si>
    <t>Reinald Tumalun</t>
  </si>
  <si>
    <t>Rental Electon</t>
  </si>
  <si>
    <t>Vecki Limbat</t>
  </si>
  <si>
    <t>Rental electon dan kursi</t>
  </si>
  <si>
    <t>Suka Maju</t>
  </si>
  <si>
    <t>Marvil Lumendap</t>
  </si>
  <si>
    <t>Perkebunan</t>
  </si>
  <si>
    <t>SUMBER BERKAH</t>
  </si>
  <si>
    <t>MOLINTAK</t>
  </si>
  <si>
    <t>NAMA DIREKTUR</t>
  </si>
  <si>
    <t>KELAPA</t>
  </si>
  <si>
    <t xml:space="preserve">JAGUNG </t>
  </si>
  <si>
    <t>PADI</t>
  </si>
  <si>
    <t>JAGUNG</t>
  </si>
  <si>
    <t xml:space="preserve">JAGUNG, </t>
  </si>
  <si>
    <t>JAGUNG,</t>
  </si>
  <si>
    <t>Ekowisata</t>
  </si>
  <si>
    <t xml:space="preserve">Padi </t>
  </si>
  <si>
    <t>Jagung</t>
  </si>
  <si>
    <t>jagung</t>
  </si>
  <si>
    <t>Padi</t>
  </si>
  <si>
    <t>KAKAO</t>
  </si>
  <si>
    <t>Nenas</t>
  </si>
  <si>
    <t xml:space="preserve">Kentang </t>
  </si>
  <si>
    <t xml:space="preserve">Kelapa </t>
  </si>
  <si>
    <t xml:space="preserve">Kelapa, </t>
  </si>
  <si>
    <t xml:space="preserve">Kacang Kulit, </t>
  </si>
  <si>
    <t>Ikan Hasil Tangkapan Nelayan</t>
  </si>
  <si>
    <t xml:space="preserve">KOPI, </t>
  </si>
  <si>
    <t>COKLAT</t>
  </si>
  <si>
    <t xml:space="preserve">SALAK, </t>
  </si>
  <si>
    <t>2015</t>
  </si>
  <si>
    <t>2016</t>
  </si>
  <si>
    <t>2017</t>
  </si>
  <si>
    <t>2018</t>
  </si>
  <si>
    <t>2019</t>
  </si>
  <si>
    <t>2020</t>
  </si>
  <si>
    <t>BUSTAM ABAS</t>
  </si>
  <si>
    <t>HEIBERT SONGKATON</t>
  </si>
  <si>
    <t>AMIR ALI</t>
  </si>
  <si>
    <t>Ahmad S Mokoagow</t>
  </si>
  <si>
    <t>SAHRIAL POTABUGA</t>
  </si>
  <si>
    <t>SULTAN ALASRAF DASMELE</t>
  </si>
  <si>
    <t>JEMS ROMPAS</t>
  </si>
  <si>
    <t>NICEN MATARA</t>
  </si>
  <si>
    <t>IRWANTO BONDE</t>
  </si>
  <si>
    <t>HASFIANI MOKOGINTA</t>
  </si>
  <si>
    <t>RAMLA MAMONTO</t>
  </si>
  <si>
    <t>Jual Barang Ondordil</t>
  </si>
  <si>
    <t>Sewa Kanopi</t>
  </si>
  <si>
    <t>Jual Beli Hasil Tani</t>
  </si>
  <si>
    <t>Perlengkapan Pesta</t>
  </si>
  <si>
    <t>Simpan Pinjam</t>
  </si>
  <si>
    <t>PRODUK UNGGULAN DESA</t>
  </si>
  <si>
    <t>KOMODITAS PANGAN</t>
  </si>
  <si>
    <t>KOMODITAS NON PANGAN</t>
  </si>
  <si>
    <t xml:space="preserve">BERAS MERAH </t>
  </si>
  <si>
    <t>beras</t>
  </si>
  <si>
    <t>BERAS</t>
  </si>
  <si>
    <t xml:space="preserve">BERAS </t>
  </si>
  <si>
    <t>NENAS</t>
  </si>
  <si>
    <t>GULA AREN</t>
  </si>
  <si>
    <t>KOPI, KEMIRI</t>
  </si>
  <si>
    <t>MOGOYUNGGUNG I</t>
  </si>
  <si>
    <t>MOGOYUNGGUNG II</t>
  </si>
  <si>
    <t>HEICE TEROK</t>
  </si>
  <si>
    <t>RAIMON SUMGAR</t>
  </si>
  <si>
    <t>-</t>
  </si>
  <si>
    <t>JOPI RORI AMA,pd</t>
  </si>
  <si>
    <t>UJUSANG LEWA</t>
  </si>
  <si>
    <t>Yakson kalensang</t>
  </si>
  <si>
    <t>SURYONO LUMANANG</t>
  </si>
  <si>
    <t>SARIDIN MOKODOMPIT</t>
  </si>
  <si>
    <t>Sumitro Molot</t>
  </si>
  <si>
    <t>DOLI LINGGOTU</t>
  </si>
  <si>
    <t>AKSAN, SPT</t>
  </si>
  <si>
    <t>SYARIF ALIMUDIN</t>
  </si>
  <si>
    <t>MOH. ALI KUNSI</t>
  </si>
  <si>
    <t>Kanopi</t>
  </si>
  <si>
    <t>Sewa Kursi</t>
  </si>
  <si>
    <t>Simpan Pinjam Dan Kios Saprodi</t>
  </si>
  <si>
    <t>Air Bersih</t>
  </si>
  <si>
    <t>TANOYAN SELATAN</t>
  </si>
  <si>
    <t>FEIBY WAGIU</t>
  </si>
  <si>
    <t>OPNAM MANOPO</t>
  </si>
  <si>
    <t>RIANTO Z MOKOGINTA</t>
  </si>
  <si>
    <t>MUHIDIN MOKODOMPIT</t>
  </si>
  <si>
    <t>FENCE SUMERAH</t>
  </si>
  <si>
    <t>MERRY PELEALU</t>
  </si>
  <si>
    <t>HARUN JALULA</t>
  </si>
  <si>
    <t>DANIEL WUWUMBENE</t>
  </si>
  <si>
    <t>AB MOKODOMPIT</t>
  </si>
  <si>
    <t>FANNY TAKASABAR</t>
  </si>
  <si>
    <t>SUPARTA POTABUGA</t>
  </si>
  <si>
    <t>STEFI ONDANG</t>
  </si>
  <si>
    <t>DONALD RUNTUWENE</t>
  </si>
  <si>
    <t>DEKY SUMERAR</t>
  </si>
  <si>
    <t>FLORENS TILAAR</t>
  </si>
  <si>
    <t>HAWA NAYOAN</t>
  </si>
  <si>
    <t>HENGKY MONIGIR</t>
  </si>
  <si>
    <t>CARLES GERES</t>
  </si>
  <si>
    <t>NINI MOKOGINTA</t>
  </si>
  <si>
    <t>Sewa Alat Musik</t>
  </si>
  <si>
    <t>Sewa kursi</t>
  </si>
  <si>
    <t>Sewa kanopi</t>
  </si>
  <si>
    <t>Warung Sembako</t>
  </si>
  <si>
    <t>Saprodi Pertanian</t>
  </si>
  <si>
    <t>Sewa Tractor</t>
  </si>
  <si>
    <t>Catring</t>
  </si>
  <si>
    <t>Arman Monigi</t>
  </si>
  <si>
    <t>Arminur Paputungan</t>
  </si>
  <si>
    <t>Febrianto Buda</t>
  </si>
  <si>
    <t>Yasir Paputungan</t>
  </si>
  <si>
    <t>saprodi dan Penyewaan Kursi</t>
  </si>
  <si>
    <t>Saprodi,Sewa kursi, Niaga dan Peternakan</t>
  </si>
  <si>
    <t>Barang dan Jasa, Perikanan, Niaga dan Simpan Pinjam</t>
  </si>
  <si>
    <t>Destinasi Wisata dan Perkebunan</t>
  </si>
  <si>
    <t>ARFAN SUGEHA</t>
  </si>
  <si>
    <t>RUSLAN MANANGIN, SH</t>
  </si>
  <si>
    <t>RUSMAN MOKODONGAN, S.HUT</t>
  </si>
  <si>
    <t>Elung Andow</t>
  </si>
  <si>
    <t>Normi Mokoginta</t>
  </si>
  <si>
    <t>ADRI MOKOGINTA</t>
  </si>
  <si>
    <t>SUNATI MOKOGINTA</t>
  </si>
  <si>
    <t>DADE MOKOGINTA</t>
  </si>
  <si>
    <t>Percetakan, Alat tulis menulis</t>
  </si>
  <si>
    <t>Sewa Kanopi dan Kursi Kursi Plastik</t>
  </si>
  <si>
    <t>Saprodi dan Penyewaan Kanopi</t>
  </si>
  <si>
    <t>Kanaan Jaya</t>
  </si>
  <si>
    <t>Penjualan Air Mineral Terapi Kesehatan dan Sewa Kursi</t>
  </si>
  <si>
    <t>Sewa Alat Pesta</t>
  </si>
  <si>
    <t>Sewa Alat dan Pemasaran Hasil Pertanian</t>
  </si>
  <si>
    <t>LPG dan Sound systiem</t>
  </si>
  <si>
    <t>Kanopi, Kursi dan Ternak babi dan Panggung</t>
  </si>
  <si>
    <t>Jeine Pangkey</t>
  </si>
  <si>
    <t>Ferdi wenas</t>
  </si>
  <si>
    <t>Sefry Rintang</t>
  </si>
  <si>
    <t>Andika Buluh</t>
  </si>
  <si>
    <t>Albert wowiling</t>
  </si>
  <si>
    <t>Calvin Ekel</t>
  </si>
  <si>
    <t>Andleas Lomban</t>
  </si>
  <si>
    <t>Selviana Dampi</t>
  </si>
  <si>
    <t>Halvi Dao</t>
  </si>
  <si>
    <t>Sutami Simbala</t>
  </si>
  <si>
    <t>Reflan Simbala</t>
  </si>
  <si>
    <t>Damawi Libuon</t>
  </si>
  <si>
    <t>Abdul Husain</t>
  </si>
  <si>
    <t>Fitri Mokoaogow</t>
  </si>
  <si>
    <t>Igusti Patrika</t>
  </si>
  <si>
    <t>hendra damopolii</t>
  </si>
  <si>
    <t>s.Th. Ganda</t>
  </si>
  <si>
    <t>rahmat adio</t>
  </si>
  <si>
    <t>Madsahun Samad</t>
  </si>
  <si>
    <t>Alfian Asibouw</t>
  </si>
  <si>
    <t>Max Ering</t>
  </si>
  <si>
    <t>Ni Nyoman Sulawendri</t>
  </si>
  <si>
    <t>I Made Suarinta</t>
  </si>
  <si>
    <t>Ni Luh Indrawati</t>
  </si>
  <si>
    <t>I Komang Adi Putra</t>
  </si>
  <si>
    <t>Sewa menyewa</t>
  </si>
  <si>
    <t>Simpan Pinjam,Depot Air Minum,Peternakan Ayam Kampung dan Pertanian</t>
  </si>
  <si>
    <t>SOLAGRATIA</t>
  </si>
  <si>
    <t xml:space="preserve">mototabian </t>
  </si>
  <si>
    <t>DULAGON</t>
  </si>
  <si>
    <t>BATURAPA I</t>
  </si>
  <si>
    <t xml:space="preserve">BATURAPA </t>
  </si>
  <si>
    <t>YULIANSAH IBRAHM S.Pd</t>
  </si>
  <si>
    <t>F Nantuju</t>
  </si>
  <si>
    <t>Suwandi Paputungan</t>
  </si>
  <si>
    <t>HARTOYO BAMBELA</t>
  </si>
  <si>
    <t>Almar Londo</t>
  </si>
  <si>
    <t>Haspan Sumuru</t>
  </si>
  <si>
    <t>susye wowor</t>
  </si>
  <si>
    <t>Heri Karundeng</t>
  </si>
  <si>
    <t>RUDO A. SUMOMBO</t>
  </si>
  <si>
    <t>MUTIARA MANOPPO</t>
  </si>
  <si>
    <t>ELDIMA MALEKE S.Th</t>
  </si>
  <si>
    <t>Maijin damogalad</t>
  </si>
  <si>
    <t>Jonis Kalinggang</t>
  </si>
  <si>
    <t>FANDA KOSO</t>
  </si>
  <si>
    <t>Rahman Sahe</t>
  </si>
  <si>
    <t>Karolin Mein</t>
  </si>
  <si>
    <t>SAHMAN WANDE</t>
  </si>
  <si>
    <t>Ekowisata dan Saprodi</t>
  </si>
  <si>
    <t>Penyewaan Jasa Kanopi dan Saprodi</t>
  </si>
  <si>
    <t>Penampungan hasil pertanian</t>
  </si>
  <si>
    <t>Saprodi dan Jasa sewa kanopi</t>
  </si>
  <si>
    <t>Ekowisata dan Simpan Pinjam dan Pembuatan Kanopi</t>
  </si>
  <si>
    <t>Penyewaan Kanopi dan Kursi</t>
  </si>
  <si>
    <t>Pembuat Kanopi</t>
  </si>
  <si>
    <t>Depot Air,Penghasil LPG,Penagihan air bersih</t>
  </si>
  <si>
    <t>Jasa Penyewaan Kursi, Usaha Minimarket dan Kanopi</t>
  </si>
  <si>
    <t>Batako dan Saprodi</t>
  </si>
  <si>
    <t>Alat Ketring</t>
  </si>
  <si>
    <t>Sewa Sound System</t>
  </si>
  <si>
    <t>USAHA  /  PRODUK BUMDES</t>
  </si>
  <si>
    <t>2021</t>
  </si>
  <si>
    <t>2022</t>
  </si>
  <si>
    <t>2023</t>
  </si>
  <si>
    <t xml:space="preserve">Farly Beka </t>
  </si>
  <si>
    <t>Jemmi Pendo</t>
  </si>
  <si>
    <t>Raina Mokodongan</t>
  </si>
  <si>
    <t>Deske Aringki</t>
  </si>
  <si>
    <t xml:space="preserve">Rosdiana BUKut </t>
  </si>
  <si>
    <t>Serlike Ratu</t>
  </si>
  <si>
    <t xml:space="preserve">Catering, dan Angkat Kotor </t>
  </si>
  <si>
    <t>Kursi 4 Buah</t>
  </si>
  <si>
    <t>Katering dan Foto Copy</t>
  </si>
  <si>
    <t xml:space="preserve">Rental Electon dan Kursi </t>
  </si>
  <si>
    <t xml:space="preserve">Simpan Pinjam dan Waserda </t>
  </si>
  <si>
    <t>TOBANON JAYA</t>
  </si>
  <si>
    <t>Mahrim Boule</t>
  </si>
  <si>
    <t>Frananca Mamonto</t>
  </si>
  <si>
    <t>At Manolang</t>
  </si>
  <si>
    <t>Mesin Rontok  Jagung dan Kantor BUMDes</t>
  </si>
  <si>
    <t>Saprodi, Wifi, Pembiayaan *Sertififika* dan Pertamini</t>
  </si>
  <si>
    <t>Kanopi 7 Bak</t>
  </si>
  <si>
    <t>Kanopi 8 Bak dan Electon</t>
  </si>
  <si>
    <t xml:space="preserve">Air Bersih : 120 KK, Sewa GOR, Sewa Kursi : 400Bh </t>
  </si>
  <si>
    <t xml:space="preserve">Kanopi 4 Bak dan Sewa Soud Systiem </t>
  </si>
  <si>
    <t xml:space="preserve">Kanopi 6 Bak, Mesin Jahit dan Gudang BUMDes </t>
  </si>
  <si>
    <t>Usaha Bengkel, Mesin Foto Copy  dan Mesin Jahit</t>
  </si>
  <si>
    <t>Simpan Pinjam *Macet* dan Pasar Desa</t>
  </si>
  <si>
    <t>Kanopi dan Mesin Tractor</t>
  </si>
  <si>
    <t xml:space="preserve">Jual Beli hasil BUMi </t>
  </si>
  <si>
    <t>Muhamad Norman</t>
  </si>
  <si>
    <t>Fadly  Abu</t>
  </si>
  <si>
    <t>Saprodi  dan Kue Kering</t>
  </si>
  <si>
    <t xml:space="preserve">Kanopi </t>
  </si>
  <si>
    <t xml:space="preserve">Kanopi, Ganset dan Oven </t>
  </si>
  <si>
    <t>Kanopi, Panggung dan Sound Systiem</t>
  </si>
  <si>
    <t xml:space="preserve">Kanopi dan Kursi </t>
  </si>
  <si>
    <t xml:space="preserve">Saprodi  </t>
  </si>
  <si>
    <t>Percetakan, Paket Shooting</t>
  </si>
  <si>
    <t>Kanopi, Mesin Rontok dan Jagung</t>
  </si>
  <si>
    <t>Delti kaligis</t>
  </si>
  <si>
    <t>USAHA JAYA</t>
  </si>
  <si>
    <t>Anita * Bendahara*</t>
  </si>
  <si>
    <t xml:space="preserve">BERKAT  </t>
  </si>
  <si>
    <t xml:space="preserve">Rusly Endeka </t>
  </si>
  <si>
    <t xml:space="preserve">Sewa Kursi </t>
  </si>
  <si>
    <t>Kursi 300 Bh, Kanopi 2 Bak dan Mesin Foto Copy (Rusak</t>
  </si>
  <si>
    <t>Kursi 180 Bh, Kanopi 2 Pasang (belum lengkap, Simpan Pinjam Macet dan Makanan Kering (Macet</t>
  </si>
  <si>
    <t>Sewa Alat (Sound Systiem dan Simpan Pinjam</t>
  </si>
  <si>
    <t>Gedung BUMDes, Kursi 6 Buah, Meja 1 Buah dan Printer</t>
  </si>
  <si>
    <t>Sewa Kanopi, Kursi dan Sound Systiem</t>
  </si>
  <si>
    <t>Sewa Kanopi, Alat kursi</t>
  </si>
  <si>
    <t>Penyewaan Kursi Plastik, Soudy systiem, Genset dan Sound Systiem</t>
  </si>
  <si>
    <t>Kursi</t>
  </si>
  <si>
    <t>Penyewaan, Kanopi dan Panggung</t>
  </si>
  <si>
    <t>gy</t>
  </si>
  <si>
    <t>Simpan Pinjam, Sewa Kanopi dan Kursi, Kel</t>
  </si>
  <si>
    <t>2024</t>
  </si>
  <si>
    <t xml:space="preserve">VN </t>
  </si>
  <si>
    <t>PENDAFTARAN NAMA</t>
  </si>
  <si>
    <t xml:space="preserve"> </t>
  </si>
  <si>
    <t xml:space="preserve">       </t>
  </si>
  <si>
    <t xml:space="preserve">PROSES BERBADAN HUKUM </t>
  </si>
  <si>
    <t>TERDAFTAR BADAN HUKUM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</si>
</sst>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_-* #,##0_-;\-* #,##0_-;_-* &quot;-&quot;??_-;_-@_-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33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sz val="11"/>
      <color theme="1"/>
      <name val="Calibri"/>
      <family val="2"/>
    </font>
    <font>
      <sz val="10"/>
      <name val="Arial Narrow"/>
      <family val="2"/>
    </font>
    <font>
      <b/>
      <sz val="11"/>
      <color rgb="FF000000"/>
      <name val="Calibri"/>
      <family val="2"/>
    </font>
    <font>
      <sz val="12"/>
      <color theme="1"/>
      <name val="Calibri"/>
      <family val="2"/>
      <charset val="1"/>
      <scheme val="minor"/>
    </font>
    <font>
      <sz val="12"/>
      <color theme="1"/>
      <name val="Calibri"/>
      <family val="2"/>
      <scheme val="minor"/>
    </font>
    <font>
      <sz val="10"/>
      <name val="Times New Roman"/>
      <family val="1"/>
    </font>
    <font>
      <sz val="12"/>
      <color indexed="8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Tahoma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b/>
      <sz val="10"/>
      <color theme="1"/>
      <name val="Arial"/>
      <family val="2"/>
    </font>
    <font>
      <sz val="12"/>
      <color theme="1"/>
      <name val="Arial Narrow"/>
      <family val="2"/>
    </font>
    <font>
      <sz val="10"/>
      <color theme="1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charset val="1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charset val="1"/>
      <scheme val="minor"/>
    </font>
    <font>
      <b/>
      <sz val="10"/>
      <color theme="0"/>
      <name val="Arial"/>
      <family val="2"/>
    </font>
    <font>
      <b/>
      <sz val="11"/>
      <color rgb="FF000000"/>
      <name val="Calibri"/>
      <family val="2"/>
    </font>
    <font>
      <sz val="12"/>
      <name val="Calibri"/>
      <family val="2"/>
    </font>
    <font>
      <sz val="11"/>
      <color rgb="FFFF0000"/>
      <name val="Calibri"/>
      <family val="2"/>
    </font>
    <font>
      <b/>
      <sz val="10"/>
      <color theme="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EFEFEF"/>
      </patternFill>
    </fill>
    <fill>
      <patternFill patternType="solid">
        <fgColor rgb="FF92D050"/>
        <bgColor rgb="FFEFEFEF"/>
      </patternFill>
    </fill>
    <fill>
      <patternFill patternType="solid">
        <fgColor theme="6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2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69">
    <xf numFmtId="0" fontId="0" fillId="0" borderId="0" xfId="0"/>
    <xf numFmtId="0" fontId="0" fillId="0" borderId="1" xfId="0" applyBorder="1"/>
    <xf numFmtId="0" fontId="0" fillId="2" borderId="0" xfId="0" applyFill="1"/>
    <xf numFmtId="0" fontId="2" fillId="0" borderId="1" xfId="0" applyFont="1" applyBorder="1"/>
    <xf numFmtId="0" fontId="2" fillId="2" borderId="1" xfId="0" applyFont="1" applyFill="1" applyBorder="1"/>
    <xf numFmtId="166" fontId="2" fillId="0" borderId="1" xfId="1" applyNumberFormat="1" applyFont="1" applyBorder="1"/>
    <xf numFmtId="166" fontId="2" fillId="2" borderId="1" xfId="1" applyNumberFormat="1" applyFont="1" applyFill="1" applyBorder="1"/>
    <xf numFmtId="0" fontId="3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6" xfId="0" applyFont="1" applyBorder="1"/>
    <xf numFmtId="166" fontId="2" fillId="3" borderId="6" xfId="1" applyNumberFormat="1" applyFont="1" applyFill="1" applyBorder="1"/>
    <xf numFmtId="166" fontId="2" fillId="3" borderId="1" xfId="1" applyNumberFormat="1" applyFont="1" applyFill="1" applyBorder="1"/>
    <xf numFmtId="0" fontId="0" fillId="3" borderId="0" xfId="0" applyFill="1"/>
    <xf numFmtId="0" fontId="2" fillId="0" borderId="8" xfId="0" applyFont="1" applyBorder="1"/>
    <xf numFmtId="166" fontId="2" fillId="3" borderId="8" xfId="1" applyNumberFormat="1" applyFont="1" applyFill="1" applyBorder="1"/>
    <xf numFmtId="0" fontId="0" fillId="2" borderId="2" xfId="0" applyFill="1" applyBorder="1"/>
    <xf numFmtId="0" fontId="0" fillId="2" borderId="8" xfId="0" applyFill="1" applyBorder="1"/>
    <xf numFmtId="0" fontId="5" fillId="0" borderId="1" xfId="0" applyFont="1" applyBorder="1" applyAlignment="1">
      <alignment horizontal="center"/>
    </xf>
    <xf numFmtId="166" fontId="0" fillId="0" borderId="6" xfId="0" applyNumberFormat="1" applyBorder="1"/>
    <xf numFmtId="166" fontId="0" fillId="0" borderId="1" xfId="0" applyNumberFormat="1" applyBorder="1"/>
    <xf numFmtId="0" fontId="0" fillId="0" borderId="13" xfId="0" applyBorder="1"/>
    <xf numFmtId="0" fontId="0" fillId="0" borderId="14" xfId="0" applyBorder="1"/>
    <xf numFmtId="166" fontId="8" fillId="2" borderId="1" xfId="1" applyNumberFormat="1" applyFont="1" applyFill="1" applyBorder="1"/>
    <xf numFmtId="0" fontId="7" fillId="2" borderId="1" xfId="0" applyFont="1" applyFill="1" applyBorder="1"/>
    <xf numFmtId="0" fontId="7" fillId="2" borderId="8" xfId="0" applyFont="1" applyFill="1" applyBorder="1"/>
    <xf numFmtId="166" fontId="7" fillId="2" borderId="8" xfId="0" applyNumberFormat="1" applyFont="1" applyFill="1" applyBorder="1"/>
    <xf numFmtId="166" fontId="9" fillId="5" borderId="1" xfId="0" applyNumberFormat="1" applyFont="1" applyFill="1" applyBorder="1"/>
    <xf numFmtId="0" fontId="2" fillId="0" borderId="1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166" fontId="12" fillId="0" borderId="1" xfId="1" applyNumberFormat="1" applyFont="1" applyBorder="1" applyAlignment="1">
      <alignment horizontal="center" vertical="center" wrapText="1"/>
    </xf>
    <xf numFmtId="166" fontId="12" fillId="4" borderId="1" xfId="1" applyNumberFormat="1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164" fontId="14" fillId="0" borderId="1" xfId="1" applyNumberFormat="1" applyFont="1" applyFill="1" applyBorder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center" wrapText="1"/>
    </xf>
    <xf numFmtId="166" fontId="0" fillId="0" borderId="1" xfId="0" applyNumberFormat="1" applyBorder="1" applyAlignment="1">
      <alignment vertical="center"/>
    </xf>
    <xf numFmtId="9" fontId="0" fillId="0" borderId="1" xfId="2" applyFont="1" applyBorder="1" applyAlignment="1">
      <alignment horizontal="center" vertical="center"/>
    </xf>
    <xf numFmtId="166" fontId="15" fillId="6" borderId="1" xfId="1" applyNumberFormat="1" applyFont="1" applyFill="1" applyBorder="1" applyAlignment="1" applyProtection="1"/>
    <xf numFmtId="165" fontId="15" fillId="6" borderId="1" xfId="1" applyFont="1" applyFill="1" applyBorder="1" applyAlignment="1" applyProtection="1"/>
    <xf numFmtId="0" fontId="16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167" fontId="17" fillId="4" borderId="1" xfId="1" applyNumberFormat="1" applyFont="1" applyFill="1" applyBorder="1" applyAlignment="1">
      <alignment horizontal="center" vertical="center"/>
    </xf>
    <xf numFmtId="166" fontId="17" fillId="4" borderId="1" xfId="3" applyNumberFormat="1" applyFont="1" applyFill="1" applyBorder="1" applyAlignment="1">
      <alignment vertical="center"/>
    </xf>
    <xf numFmtId="167" fontId="19" fillId="4" borderId="1" xfId="1" applyNumberFormat="1" applyFont="1" applyFill="1" applyBorder="1" applyAlignment="1" applyProtection="1">
      <alignment horizontal="center" vertical="center"/>
      <protection locked="0"/>
    </xf>
    <xf numFmtId="166" fontId="0" fillId="4" borderId="1" xfId="0" applyNumberFormat="1" applyFill="1" applyBorder="1" applyAlignment="1">
      <alignment vertical="center"/>
    </xf>
    <xf numFmtId="0" fontId="0" fillId="4" borderId="1" xfId="0" applyFill="1" applyBorder="1" applyAlignment="1">
      <alignment vertical="center"/>
    </xf>
    <xf numFmtId="166" fontId="3" fillId="4" borderId="1" xfId="1" applyNumberFormat="1" applyFont="1" applyFill="1" applyBorder="1" applyAlignment="1">
      <alignment vertical="center"/>
    </xf>
    <xf numFmtId="166" fontId="16" fillId="4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166" fontId="2" fillId="3" borderId="1" xfId="1" applyNumberFormat="1" applyFont="1" applyFill="1" applyBorder="1" applyAlignment="1">
      <alignment horizontal="right" vertical="center"/>
    </xf>
    <xf numFmtId="166" fontId="0" fillId="0" borderId="6" xfId="0" applyNumberFormat="1" applyBorder="1" applyAlignment="1">
      <alignment horizontal="right" vertical="center"/>
    </xf>
    <xf numFmtId="9" fontId="0" fillId="0" borderId="1" xfId="0" applyNumberForma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166" fontId="23" fillId="0" borderId="1" xfId="0" applyNumberFormat="1" applyFont="1" applyBorder="1"/>
    <xf numFmtId="166" fontId="2" fillId="0" borderId="6" xfId="0" applyNumberFormat="1" applyFont="1" applyBorder="1"/>
    <xf numFmtId="0" fontId="2" fillId="0" borderId="1" xfId="0" applyFont="1" applyBorder="1" applyAlignment="1">
      <alignment horizontal="left"/>
    </xf>
    <xf numFmtId="166" fontId="2" fillId="3" borderId="1" xfId="1" applyNumberFormat="1" applyFont="1" applyFill="1" applyBorder="1" applyAlignment="1">
      <alignment horizontal="left"/>
    </xf>
    <xf numFmtId="166" fontId="2" fillId="3" borderId="1" xfId="1" applyNumberFormat="1" applyFont="1" applyFill="1" applyBorder="1" applyAlignment="1">
      <alignment horizontal="left" vertical="center"/>
    </xf>
    <xf numFmtId="166" fontId="0" fillId="0" borderId="6" xfId="0" applyNumberFormat="1" applyBorder="1" applyAlignment="1">
      <alignment horizontal="left" vertical="center"/>
    </xf>
    <xf numFmtId="9" fontId="0" fillId="0" borderId="1" xfId="0" applyNumberFormat="1" applyBorder="1" applyAlignment="1">
      <alignment horizontal="left" vertical="center"/>
    </xf>
    <xf numFmtId="0" fontId="2" fillId="3" borderId="1" xfId="0" applyFont="1" applyFill="1" applyBorder="1"/>
    <xf numFmtId="164" fontId="2" fillId="3" borderId="1" xfId="5" applyFont="1" applyFill="1" applyBorder="1"/>
    <xf numFmtId="0" fontId="22" fillId="0" borderId="1" xfId="0" applyFont="1" applyBorder="1" applyAlignment="1">
      <alignment horizontal="center"/>
    </xf>
    <xf numFmtId="166" fontId="24" fillId="7" borderId="1" xfId="1" applyNumberFormat="1" applyFont="1" applyFill="1" applyBorder="1"/>
    <xf numFmtId="166" fontId="24" fillId="3" borderId="1" xfId="1" applyNumberFormat="1" applyFont="1" applyFill="1" applyBorder="1"/>
    <xf numFmtId="166" fontId="24" fillId="8" borderId="1" xfId="1" applyNumberFormat="1" applyFont="1" applyFill="1" applyBorder="1"/>
    <xf numFmtId="0" fontId="2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16" xfId="0" applyFont="1" applyBorder="1" applyAlignment="1">
      <alignment horizontal="center" vertical="center" wrapText="1"/>
    </xf>
    <xf numFmtId="164" fontId="2" fillId="3" borderId="19" xfId="5" applyFont="1" applyFill="1" applyBorder="1" applyAlignment="1">
      <alignment horizontal="center" vertical="center"/>
    </xf>
    <xf numFmtId="164" fontId="2" fillId="3" borderId="2" xfId="5" applyFont="1" applyFill="1" applyBorder="1" applyAlignment="1">
      <alignment horizontal="center" vertical="center"/>
    </xf>
    <xf numFmtId="0" fontId="25" fillId="9" borderId="1" xfId="0" applyFont="1" applyFill="1" applyBorder="1" applyAlignment="1">
      <alignment horizontal="center" vertical="center"/>
    </xf>
    <xf numFmtId="0" fontId="27" fillId="9" borderId="1" xfId="0" applyFont="1" applyFill="1" applyBorder="1" applyAlignment="1">
      <alignment horizontal="center" vertical="center"/>
    </xf>
    <xf numFmtId="0" fontId="27" fillId="4" borderId="1" xfId="0" applyFont="1" applyFill="1" applyBorder="1" applyAlignment="1">
      <alignment horizontal="left" vertical="center"/>
    </xf>
    <xf numFmtId="0" fontId="27" fillId="0" borderId="1" xfId="0" applyFont="1" applyBorder="1" applyAlignment="1">
      <alignment horizontal="left" vertical="center"/>
    </xf>
    <xf numFmtId="0" fontId="2" fillId="0" borderId="28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top"/>
    </xf>
    <xf numFmtId="0" fontId="26" fillId="4" borderId="8" xfId="0" applyFont="1" applyFill="1" applyBorder="1" applyAlignment="1">
      <alignment horizontal="center" vertical="top"/>
    </xf>
    <xf numFmtId="0" fontId="26" fillId="0" borderId="1" xfId="0" applyFont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6" fontId="2" fillId="3" borderId="18" xfId="1" applyNumberFormat="1" applyFont="1" applyFill="1" applyBorder="1"/>
    <xf numFmtId="166" fontId="2" fillId="3" borderId="18" xfId="1" applyNumberFormat="1" applyFont="1" applyFill="1" applyBorder="1" applyAlignment="1">
      <alignment horizontal="right" vertical="center"/>
    </xf>
    <xf numFmtId="166" fontId="2" fillId="3" borderId="18" xfId="1" applyNumberFormat="1" applyFont="1" applyFill="1" applyBorder="1" applyAlignment="1">
      <alignment horizontal="left" vertical="center"/>
    </xf>
    <xf numFmtId="166" fontId="2" fillId="3" borderId="30" xfId="1" applyNumberFormat="1" applyFont="1" applyFill="1" applyBorder="1"/>
    <xf numFmtId="167" fontId="19" fillId="4" borderId="30" xfId="1" applyNumberFormat="1" applyFont="1" applyFill="1" applyBorder="1" applyAlignment="1" applyProtection="1">
      <alignment horizontal="center" vertical="center"/>
      <protection locked="0"/>
    </xf>
    <xf numFmtId="167" fontId="17" fillId="4" borderId="30" xfId="1" applyNumberFormat="1" applyFont="1" applyFill="1" applyBorder="1" applyAlignment="1">
      <alignment horizontal="center" vertical="center"/>
    </xf>
    <xf numFmtId="166" fontId="12" fillId="0" borderId="30" xfId="1" applyNumberFormat="1" applyFont="1" applyBorder="1" applyAlignment="1">
      <alignment horizontal="center" vertical="center" wrapText="1"/>
    </xf>
    <xf numFmtId="166" fontId="15" fillId="6" borderId="30" xfId="1" applyNumberFormat="1" applyFont="1" applyFill="1" applyBorder="1" applyAlignment="1" applyProtection="1"/>
    <xf numFmtId="166" fontId="24" fillId="7" borderId="30" xfId="1" applyNumberFormat="1" applyFont="1" applyFill="1" applyBorder="1"/>
    <xf numFmtId="166" fontId="24" fillId="3" borderId="30" xfId="1" applyNumberFormat="1" applyFont="1" applyFill="1" applyBorder="1"/>
    <xf numFmtId="166" fontId="24" fillId="8" borderId="30" xfId="1" applyNumberFormat="1" applyFont="1" applyFill="1" applyBorder="1"/>
    <xf numFmtId="166" fontId="2" fillId="3" borderId="31" xfId="1" applyNumberFormat="1" applyFont="1" applyFill="1" applyBorder="1"/>
    <xf numFmtId="0" fontId="0" fillId="3" borderId="32" xfId="0" applyFill="1" applyBorder="1"/>
    <xf numFmtId="164" fontId="2" fillId="3" borderId="9" xfId="5" applyFont="1" applyFill="1" applyBorder="1" applyAlignment="1">
      <alignment horizontal="center" vertical="center"/>
    </xf>
    <xf numFmtId="164" fontId="2" fillId="0" borderId="20" xfId="5" quotePrefix="1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2" borderId="3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0" fontId="17" fillId="2" borderId="1" xfId="0" applyFont="1" applyFill="1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8" xfId="0" applyBorder="1" applyAlignment="1">
      <alignment vertical="top"/>
    </xf>
    <xf numFmtId="0" fontId="0" fillId="4" borderId="8" xfId="0" applyFill="1" applyBorder="1" applyAlignment="1">
      <alignment vertical="top"/>
    </xf>
    <xf numFmtId="0" fontId="26" fillId="2" borderId="8" xfId="0" applyFont="1" applyFill="1" applyBorder="1" applyAlignment="1">
      <alignment horizontal="center" vertical="top"/>
    </xf>
    <xf numFmtId="0" fontId="25" fillId="10" borderId="1" xfId="0" applyFont="1" applyFill="1" applyBorder="1" applyAlignment="1">
      <alignment horizontal="center" vertical="center"/>
    </xf>
    <xf numFmtId="0" fontId="31" fillId="0" borderId="1" xfId="0" applyFont="1" applyBorder="1" applyAlignment="1">
      <alignment horizontal="center"/>
    </xf>
    <xf numFmtId="0" fontId="31" fillId="4" borderId="1" xfId="0" applyFont="1" applyFill="1" applyBorder="1" applyAlignment="1">
      <alignment horizontal="center"/>
    </xf>
    <xf numFmtId="0" fontId="31" fillId="2" borderId="1" xfId="0" applyFont="1" applyFill="1" applyBorder="1" applyAlignment="1">
      <alignment horizontal="center"/>
    </xf>
    <xf numFmtId="0" fontId="31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top"/>
    </xf>
    <xf numFmtId="0" fontId="27" fillId="2" borderId="1" xfId="0" applyFont="1" applyFill="1" applyBorder="1" applyAlignment="1">
      <alignment horizontal="left" vertical="center"/>
    </xf>
    <xf numFmtId="0" fontId="30" fillId="4" borderId="1" xfId="0" applyFont="1" applyFill="1" applyBorder="1" applyAlignment="1">
      <alignment horizontal="center" vertical="center"/>
    </xf>
    <xf numFmtId="0" fontId="26" fillId="4" borderId="1" xfId="0" applyFont="1" applyFill="1" applyBorder="1" applyAlignment="1">
      <alignment horizontal="center" vertical="top"/>
    </xf>
    <xf numFmtId="0" fontId="31" fillId="4" borderId="1" xfId="0" applyFont="1" applyFill="1" applyBorder="1" applyAlignment="1">
      <alignment horizontal="center" vertical="center"/>
    </xf>
    <xf numFmtId="0" fontId="32" fillId="0" borderId="1" xfId="0" applyFont="1" applyBorder="1"/>
    <xf numFmtId="0" fontId="32" fillId="0" borderId="1" xfId="0" applyFont="1" applyBorder="1" applyAlignment="1">
      <alignment horizontal="center"/>
    </xf>
    <xf numFmtId="0" fontId="32" fillId="4" borderId="1" xfId="0" applyFont="1" applyFill="1" applyBorder="1"/>
    <xf numFmtId="0" fontId="29" fillId="0" borderId="3" xfId="0" applyFont="1" applyBorder="1" applyAlignment="1">
      <alignment horizontal="center"/>
    </xf>
    <xf numFmtId="0" fontId="29" fillId="0" borderId="1" xfId="0" applyFont="1" applyBorder="1"/>
    <xf numFmtId="0" fontId="29" fillId="0" borderId="1" xfId="0" applyFont="1" applyBorder="1" applyAlignment="1">
      <alignment horizontal="center"/>
    </xf>
    <xf numFmtId="0" fontId="28" fillId="0" borderId="1" xfId="0" applyFont="1" applyBorder="1"/>
    <xf numFmtId="0" fontId="33" fillId="0" borderId="1" xfId="0" applyFont="1" applyBorder="1" applyAlignment="1">
      <alignment horizontal="center"/>
    </xf>
    <xf numFmtId="0" fontId="34" fillId="9" borderId="1" xfId="0" applyFont="1" applyFill="1" applyBorder="1" applyAlignment="1">
      <alignment horizontal="center" vertical="center"/>
    </xf>
    <xf numFmtId="166" fontId="28" fillId="3" borderId="1" xfId="1" applyNumberFormat="1" applyFont="1" applyFill="1" applyBorder="1"/>
    <xf numFmtId="0" fontId="28" fillId="3" borderId="1" xfId="0" applyFont="1" applyFill="1" applyBorder="1"/>
    <xf numFmtId="166" fontId="28" fillId="3" borderId="30" xfId="1" applyNumberFormat="1" applyFont="1" applyFill="1" applyBorder="1"/>
    <xf numFmtId="0" fontId="29" fillId="0" borderId="0" xfId="0" applyFont="1"/>
    <xf numFmtId="166" fontId="28" fillId="0" borderId="1" xfId="1" applyNumberFormat="1" applyFont="1" applyBorder="1"/>
    <xf numFmtId="0" fontId="33" fillId="4" borderId="1" xfId="0" applyFont="1" applyFill="1" applyBorder="1" applyAlignment="1">
      <alignment horizontal="center"/>
    </xf>
    <xf numFmtId="0" fontId="32" fillId="4" borderId="8" xfId="0" applyFont="1" applyFill="1" applyBorder="1" applyAlignment="1">
      <alignment vertical="top"/>
    </xf>
    <xf numFmtId="0" fontId="32" fillId="0" borderId="8" xfId="0" applyFont="1" applyBorder="1" applyAlignment="1">
      <alignment vertical="top"/>
    </xf>
    <xf numFmtId="0" fontId="32" fillId="2" borderId="1" xfId="0" applyFont="1" applyFill="1" applyBorder="1"/>
    <xf numFmtId="166" fontId="32" fillId="2" borderId="1" xfId="1" applyNumberFormat="1" applyFont="1" applyFill="1" applyBorder="1"/>
    <xf numFmtId="0" fontId="32" fillId="2" borderId="1" xfId="0" applyFont="1" applyFill="1" applyBorder="1" applyAlignment="1">
      <alignment horizontal="center"/>
    </xf>
    <xf numFmtId="0" fontId="2" fillId="4" borderId="8" xfId="0" applyFont="1" applyFill="1" applyBorder="1" applyAlignment="1">
      <alignment vertical="top"/>
    </xf>
    <xf numFmtId="0" fontId="35" fillId="0" borderId="1" xfId="0" applyFont="1" applyBorder="1" applyAlignment="1">
      <alignment horizontal="center"/>
    </xf>
    <xf numFmtId="0" fontId="0" fillId="0" borderId="1" xfId="0" applyBorder="1" applyAlignment="1">
      <alignment horizontal="left" vertical="top"/>
    </xf>
    <xf numFmtId="0" fontId="17" fillId="0" borderId="1" xfId="0" applyFont="1" applyBorder="1" applyAlignment="1">
      <alignment horizontal="center" vertical="center"/>
    </xf>
    <xf numFmtId="166" fontId="1" fillId="2" borderId="1" xfId="1" applyNumberFormat="1" applyFont="1" applyFill="1" applyBorder="1" applyAlignment="1">
      <alignment horizontal="center"/>
    </xf>
    <xf numFmtId="0" fontId="16" fillId="4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/>
    </xf>
    <xf numFmtId="0" fontId="17" fillId="2" borderId="1" xfId="0" applyFont="1" applyFill="1" applyBorder="1" applyAlignment="1">
      <alignment horizontal="center" vertical="center"/>
    </xf>
    <xf numFmtId="166" fontId="2" fillId="3" borderId="6" xfId="1" applyNumberFormat="1" applyFont="1" applyFill="1" applyBorder="1" applyAlignment="1">
      <alignment horizontal="right"/>
    </xf>
    <xf numFmtId="166" fontId="2" fillId="3" borderId="1" xfId="1" applyNumberFormat="1" applyFont="1" applyFill="1" applyBorder="1" applyAlignment="1">
      <alignment horizontal="right"/>
    </xf>
    <xf numFmtId="0" fontId="0" fillId="4" borderId="8" xfId="0" applyFill="1" applyBorder="1" applyAlignment="1">
      <alignment horizontal="center" vertical="top"/>
    </xf>
    <xf numFmtId="0" fontId="10" fillId="0" borderId="3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6" fillId="0" borderId="38" xfId="0" applyFont="1" applyBorder="1" applyAlignment="1">
      <alignment horizontal="center"/>
    </xf>
    <xf numFmtId="164" fontId="2" fillId="0" borderId="34" xfId="5" quotePrefix="1" applyFont="1" applyBorder="1" applyAlignment="1">
      <alignment horizontal="center" vertical="center"/>
    </xf>
    <xf numFmtId="0" fontId="32" fillId="4" borderId="8" xfId="0" applyFont="1" applyFill="1" applyBorder="1" applyAlignment="1">
      <alignment horizontal="center" vertical="top"/>
    </xf>
    <xf numFmtId="166" fontId="32" fillId="2" borderId="1" xfId="1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top" wrapText="1"/>
    </xf>
    <xf numFmtId="164" fontId="36" fillId="0" borderId="1" xfId="1" applyNumberFormat="1" applyFont="1" applyFill="1" applyBorder="1" applyAlignment="1">
      <alignment horizontal="center"/>
    </xf>
    <xf numFmtId="0" fontId="0" fillId="0" borderId="8" xfId="0" applyBorder="1" applyAlignment="1">
      <alignment horizontal="center" vertical="top"/>
    </xf>
    <xf numFmtId="166" fontId="5" fillId="0" borderId="1" xfId="0" applyNumberFormat="1" applyFont="1" applyBorder="1" applyAlignment="1">
      <alignment horizontal="center"/>
    </xf>
    <xf numFmtId="166" fontId="7" fillId="2" borderId="1" xfId="0" applyNumberFormat="1" applyFont="1" applyFill="1" applyBorder="1"/>
    <xf numFmtId="166" fontId="8" fillId="11" borderId="1" xfId="0" applyNumberFormat="1" applyFont="1" applyFill="1" applyBorder="1"/>
    <xf numFmtId="166" fontId="0" fillId="11" borderId="1" xfId="0" applyNumberFormat="1" applyFill="1" applyBorder="1"/>
    <xf numFmtId="166" fontId="7" fillId="11" borderId="1" xfId="0" applyNumberFormat="1" applyFont="1" applyFill="1" applyBorder="1" applyAlignment="1">
      <alignment vertical="center"/>
    </xf>
    <xf numFmtId="166" fontId="7" fillId="11" borderId="1" xfId="0" applyNumberFormat="1" applyFont="1" applyFill="1" applyBorder="1"/>
    <xf numFmtId="166" fontId="37" fillId="11" borderId="1" xfId="0" applyNumberFormat="1" applyFont="1" applyFill="1" applyBorder="1"/>
    <xf numFmtId="0" fontId="6" fillId="0" borderId="1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42" xfId="0" applyFont="1" applyBorder="1"/>
    <xf numFmtId="0" fontId="2" fillId="0" borderId="43" xfId="0" applyFont="1" applyBorder="1"/>
    <xf numFmtId="0" fontId="21" fillId="0" borderId="43" xfId="0" applyFont="1" applyBorder="1" applyAlignment="1">
      <alignment horizontal="center" vertical="center"/>
    </xf>
    <xf numFmtId="166" fontId="2" fillId="0" borderId="43" xfId="1" applyNumberFormat="1" applyFont="1" applyBorder="1"/>
    <xf numFmtId="0" fontId="2" fillId="4" borderId="43" xfId="0" applyFont="1" applyFill="1" applyBorder="1" applyAlignment="1">
      <alignment vertical="center"/>
    </xf>
    <xf numFmtId="0" fontId="2" fillId="4" borderId="43" xfId="0" applyFont="1" applyFill="1" applyBorder="1" applyAlignment="1">
      <alignment horizontal="center" vertical="center"/>
    </xf>
    <xf numFmtId="0" fontId="22" fillId="0" borderId="43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/>
    </xf>
    <xf numFmtId="0" fontId="2" fillId="2" borderId="43" xfId="0" applyFont="1" applyFill="1" applyBorder="1" applyAlignment="1">
      <alignment horizontal="center" vertical="center" wrapText="1"/>
    </xf>
    <xf numFmtId="0" fontId="35" fillId="0" borderId="43" xfId="0" applyFont="1" applyBorder="1" applyAlignment="1">
      <alignment horizontal="center"/>
    </xf>
    <xf numFmtId="0" fontId="3" fillId="4" borderId="43" xfId="0" applyFont="1" applyFill="1" applyBorder="1" applyAlignment="1">
      <alignment vertical="center"/>
    </xf>
    <xf numFmtId="0" fontId="3" fillId="0" borderId="43" xfId="0" applyFont="1" applyBorder="1" applyAlignment="1">
      <alignment vertical="center" wrapText="1"/>
    </xf>
    <xf numFmtId="0" fontId="2" fillId="0" borderId="43" xfId="0" applyFont="1" applyBorder="1" applyAlignment="1">
      <alignment horizontal="center"/>
    </xf>
    <xf numFmtId="0" fontId="22" fillId="0" borderId="43" xfId="0" applyFont="1" applyBorder="1" applyAlignment="1">
      <alignment horizontal="center"/>
    </xf>
    <xf numFmtId="0" fontId="3" fillId="2" borderId="43" xfId="0" applyFont="1" applyFill="1" applyBorder="1" applyAlignment="1">
      <alignment horizontal="center" vertical="center"/>
    </xf>
    <xf numFmtId="0" fontId="2" fillId="0" borderId="44" xfId="0" applyFont="1" applyBorder="1"/>
    <xf numFmtId="0" fontId="0" fillId="2" borderId="44" xfId="0" applyFill="1" applyBorder="1"/>
    <xf numFmtId="166" fontId="5" fillId="0" borderId="43" xfId="0" applyNumberFormat="1" applyFont="1" applyBorder="1" applyAlignment="1">
      <alignment horizontal="center"/>
    </xf>
    <xf numFmtId="17" fontId="4" fillId="0" borderId="2" xfId="0" applyNumberFormat="1" applyFont="1" applyBorder="1" applyAlignment="1">
      <alignment horizontal="center"/>
    </xf>
    <xf numFmtId="17" fontId="4" fillId="0" borderId="16" xfId="0" applyNumberFormat="1" applyFont="1" applyBorder="1" applyAlignment="1">
      <alignment horizontal="center"/>
    </xf>
    <xf numFmtId="0" fontId="2" fillId="0" borderId="3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2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6" fillId="0" borderId="22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2" fillId="0" borderId="26" xfId="0" applyFont="1" applyBorder="1" applyAlignment="1">
      <alignment horizontal="center" wrapText="1"/>
    </xf>
    <xf numFmtId="0" fontId="2" fillId="0" borderId="34" xfId="0" applyFont="1" applyBorder="1" applyAlignment="1">
      <alignment horizont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0" fillId="0" borderId="1" xfId="0" applyBorder="1" applyAlignment="1"/>
    <xf numFmtId="0" fontId="15" fillId="0" borderId="43" xfId="0" applyFont="1" applyBorder="1" applyAlignment="1">
      <alignment horizontal="center"/>
    </xf>
    <xf numFmtId="166" fontId="2" fillId="2" borderId="1" xfId="1" applyNumberFormat="1" applyFont="1" applyFill="1" applyBorder="1" applyAlignment="1">
      <alignment horizontal="center"/>
    </xf>
    <xf numFmtId="166" fontId="2" fillId="2" borderId="43" xfId="1" applyNumberFormat="1" applyFont="1" applyFill="1" applyBorder="1" applyAlignment="1">
      <alignment horizontal="center"/>
    </xf>
    <xf numFmtId="0" fontId="38" fillId="2" borderId="4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4" borderId="0" xfId="0" applyFill="1"/>
    <xf numFmtId="0" fontId="29" fillId="4" borderId="0" xfId="0" applyFont="1" applyFill="1"/>
  </cellXfs>
  <cellStyles count="7">
    <cellStyle name="Comma" xfId="1" builtinId="3"/>
    <cellStyle name="Comma [0]" xfId="5" builtinId="6"/>
    <cellStyle name="Comma 101" xfId="6"/>
    <cellStyle name="Comma 4" xfId="3"/>
    <cellStyle name="Normal" xfId="0" builtinId="0"/>
    <cellStyle name="Normal 2 2 2" xfId="4"/>
    <cellStyle name="Percent" xfId="2" builtinId="5"/>
  </cellStyles>
  <dxfs count="0"/>
  <tableStyles count="0" defaultTableStyle="TableStyleMedium9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Y221"/>
  <sheetViews>
    <sheetView topLeftCell="A4" zoomScale="70" zoomScaleNormal="70" workbookViewId="0">
      <pane xSplit="4" ySplit="3" topLeftCell="M106" activePane="bottomRight" state="frozen"/>
      <selection activeCell="A4" sqref="A4"/>
      <selection pane="topRight" activeCell="E4" sqref="E4"/>
      <selection pane="bottomLeft" activeCell="A6" sqref="A6"/>
      <selection pane="bottomRight" activeCell="M37" sqref="M37"/>
    </sheetView>
  </sheetViews>
  <sheetFormatPr defaultRowHeight="15" x14ac:dyDescent="0.25"/>
  <cols>
    <col min="1" max="1" width="4.140625" customWidth="1"/>
    <col min="2" max="2" width="19.28515625" customWidth="1"/>
    <col min="3" max="3" width="4.5703125" customWidth="1"/>
    <col min="4" max="4" width="23.140625" customWidth="1"/>
    <col min="5" max="5" width="25.140625" style="92" customWidth="1"/>
    <col min="6" max="6" width="28.28515625" customWidth="1"/>
    <col min="7" max="7" width="86.5703125" style="92" customWidth="1"/>
    <col min="8" max="8" width="6.85546875" customWidth="1"/>
    <col min="9" max="9" width="8.7109375" customWidth="1"/>
    <col min="10" max="10" width="6.140625" customWidth="1"/>
    <col min="11" max="11" width="7" customWidth="1"/>
    <col min="12" max="12" width="18" customWidth="1"/>
    <col min="13" max="13" width="24.42578125" customWidth="1"/>
    <col min="14" max="14" width="13.85546875" style="14" customWidth="1"/>
    <col min="15" max="15" width="15.140625" style="14" customWidth="1"/>
    <col min="16" max="16" width="15.7109375" style="14" customWidth="1"/>
    <col min="17" max="17" width="15.85546875" style="14" customWidth="1"/>
    <col min="18" max="18" width="15.140625" style="105" customWidth="1"/>
    <col min="19" max="23" width="12.7109375" style="14" customWidth="1"/>
    <col min="24" max="24" width="16.140625" customWidth="1"/>
    <col min="25" max="25" width="9.140625" customWidth="1"/>
  </cols>
  <sheetData>
    <row r="1" spans="1:25" ht="26.25" x14ac:dyDescent="0.4">
      <c r="A1" s="251" t="s">
        <v>348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72"/>
      <c r="T1" s="72"/>
      <c r="U1" s="72"/>
      <c r="V1" s="72"/>
      <c r="W1" s="198"/>
      <c r="X1" s="22"/>
      <c r="Y1" s="23"/>
    </row>
    <row r="2" spans="1:25" ht="27" thickBot="1" x14ac:dyDescent="0.45">
      <c r="A2" s="253" t="s">
        <v>347</v>
      </c>
      <c r="B2" s="254"/>
      <c r="C2" s="254"/>
      <c r="D2" s="254"/>
      <c r="E2" s="254"/>
      <c r="F2" s="255"/>
      <c r="G2" s="255"/>
      <c r="H2" s="255"/>
      <c r="I2" s="255"/>
      <c r="J2" s="255"/>
      <c r="K2" s="255"/>
      <c r="L2" s="255"/>
      <c r="M2" s="255"/>
      <c r="N2" s="254"/>
      <c r="O2" s="254"/>
      <c r="P2" s="254"/>
      <c r="Q2" s="254"/>
      <c r="R2" s="254"/>
      <c r="S2" s="73"/>
      <c r="T2" s="73"/>
      <c r="U2" s="73"/>
      <c r="V2" s="73"/>
      <c r="W2" s="199"/>
      <c r="X2" s="223">
        <v>43770</v>
      </c>
      <c r="Y2" s="224"/>
    </row>
    <row r="3" spans="1:25" ht="27" thickBot="1" x14ac:dyDescent="0.45">
      <c r="A3" s="237" t="s">
        <v>353</v>
      </c>
      <c r="B3" s="238"/>
      <c r="C3" s="239" t="s">
        <v>354</v>
      </c>
      <c r="D3" s="240"/>
      <c r="E3" s="241"/>
      <c r="F3" s="242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243"/>
      <c r="W3" s="243"/>
      <c r="X3" s="243"/>
      <c r="Y3" s="244"/>
    </row>
    <row r="4" spans="1:25" ht="27" thickBot="1" x14ac:dyDescent="0.45">
      <c r="A4" s="172"/>
      <c r="B4" s="173"/>
      <c r="C4" s="174"/>
      <c r="D4" s="174"/>
      <c r="E4" s="173"/>
      <c r="F4" s="72"/>
      <c r="G4" s="72"/>
      <c r="H4" s="72"/>
      <c r="I4" s="72"/>
      <c r="J4" s="72"/>
      <c r="K4" s="72"/>
      <c r="L4" s="72"/>
      <c r="M4" s="72"/>
      <c r="N4" s="74"/>
      <c r="O4" s="74"/>
      <c r="P4" s="74"/>
      <c r="Q4" s="74"/>
      <c r="R4" s="74"/>
      <c r="S4" s="72"/>
      <c r="T4" s="74"/>
      <c r="U4" s="74"/>
      <c r="V4" s="74"/>
      <c r="W4" s="200"/>
      <c r="X4" s="74"/>
      <c r="Y4" s="175"/>
    </row>
    <row r="5" spans="1:25" ht="24.75" customHeight="1" x14ac:dyDescent="0.25">
      <c r="A5" s="225" t="s">
        <v>0</v>
      </c>
      <c r="B5" s="227" t="s">
        <v>1</v>
      </c>
      <c r="C5" s="227" t="s">
        <v>0</v>
      </c>
      <c r="D5" s="227" t="s">
        <v>2</v>
      </c>
      <c r="E5" s="229" t="s">
        <v>4</v>
      </c>
      <c r="F5" s="229" t="s">
        <v>499</v>
      </c>
      <c r="G5" s="247" t="s">
        <v>685</v>
      </c>
      <c r="H5" s="245" t="s">
        <v>349</v>
      </c>
      <c r="I5" s="246"/>
      <c r="J5" s="229" t="s">
        <v>352</v>
      </c>
      <c r="K5" s="235" t="s">
        <v>351</v>
      </c>
      <c r="L5" s="249" t="s">
        <v>543</v>
      </c>
      <c r="M5" s="250"/>
      <c r="N5" s="176" t="s">
        <v>521</v>
      </c>
      <c r="O5" s="107" t="s">
        <v>522</v>
      </c>
      <c r="P5" s="107" t="s">
        <v>523</v>
      </c>
      <c r="Q5" s="107" t="s">
        <v>524</v>
      </c>
      <c r="R5" s="107" t="s">
        <v>525</v>
      </c>
      <c r="S5" s="107" t="s">
        <v>526</v>
      </c>
      <c r="T5" s="107" t="s">
        <v>686</v>
      </c>
      <c r="U5" s="107" t="s">
        <v>687</v>
      </c>
      <c r="V5" s="107" t="s">
        <v>688</v>
      </c>
      <c r="W5" s="107" t="s">
        <v>742</v>
      </c>
      <c r="X5" s="231" t="s">
        <v>344</v>
      </c>
      <c r="Y5" s="233" t="s">
        <v>345</v>
      </c>
    </row>
    <row r="6" spans="1:25" ht="30.75" thickBot="1" x14ac:dyDescent="0.3">
      <c r="A6" s="226"/>
      <c r="B6" s="228"/>
      <c r="C6" s="228"/>
      <c r="D6" s="228"/>
      <c r="E6" s="230"/>
      <c r="F6" s="230"/>
      <c r="G6" s="248"/>
      <c r="H6" s="29" t="s">
        <v>350</v>
      </c>
      <c r="I6" s="71" t="s">
        <v>351</v>
      </c>
      <c r="J6" s="230"/>
      <c r="K6" s="236"/>
      <c r="L6" s="82" t="s">
        <v>544</v>
      </c>
      <c r="M6" s="75" t="s">
        <v>545</v>
      </c>
      <c r="N6" s="76" t="s">
        <v>3</v>
      </c>
      <c r="O6" s="77" t="s">
        <v>3</v>
      </c>
      <c r="P6" s="77" t="s">
        <v>3</v>
      </c>
      <c r="Q6" s="77" t="s">
        <v>3</v>
      </c>
      <c r="R6" s="77" t="s">
        <v>3</v>
      </c>
      <c r="S6" s="106" t="s">
        <v>3</v>
      </c>
      <c r="T6" s="106" t="s">
        <v>3</v>
      </c>
      <c r="U6" s="106" t="s">
        <v>3</v>
      </c>
      <c r="V6" s="106" t="s">
        <v>3</v>
      </c>
      <c r="W6" s="106" t="s">
        <v>743</v>
      </c>
      <c r="X6" s="232"/>
      <c r="Y6" s="234"/>
    </row>
    <row r="7" spans="1:25" x14ac:dyDescent="0.25">
      <c r="A7" s="108">
        <v>1</v>
      </c>
      <c r="B7" s="109" t="s">
        <v>333</v>
      </c>
      <c r="C7" s="110">
        <v>1</v>
      </c>
      <c r="D7" s="109" t="s">
        <v>11</v>
      </c>
      <c r="E7" s="110" t="s">
        <v>12</v>
      </c>
      <c r="F7" s="109" t="s">
        <v>452</v>
      </c>
      <c r="G7" s="112" t="s">
        <v>453</v>
      </c>
      <c r="H7" s="9" t="s">
        <v>357</v>
      </c>
      <c r="I7" s="11"/>
      <c r="J7" s="9" t="s">
        <v>357</v>
      </c>
      <c r="K7" s="11"/>
      <c r="L7" s="130" t="s">
        <v>546</v>
      </c>
      <c r="M7" s="79"/>
      <c r="N7" s="12">
        <v>0</v>
      </c>
      <c r="O7" s="12">
        <v>89599580</v>
      </c>
      <c r="P7" s="12">
        <v>24529080</v>
      </c>
      <c r="Q7" s="169">
        <v>131386000</v>
      </c>
      <c r="R7" s="169">
        <v>2000000</v>
      </c>
      <c r="S7" s="93"/>
      <c r="T7" s="93"/>
      <c r="U7" s="93"/>
      <c r="V7" s="93"/>
      <c r="W7" s="93"/>
      <c r="X7" s="59">
        <f>N7+O7+P7+Q7+R7</f>
        <v>247514660</v>
      </c>
      <c r="Y7" s="11"/>
    </row>
    <row r="8" spans="1:25" x14ac:dyDescent="0.25">
      <c r="A8" s="111"/>
      <c r="B8" s="1" t="s">
        <v>333</v>
      </c>
      <c r="C8" s="112">
        <v>2</v>
      </c>
      <c r="D8" s="1" t="s">
        <v>13</v>
      </c>
      <c r="E8" s="112" t="s">
        <v>14</v>
      </c>
      <c r="F8" s="1" t="s">
        <v>454</v>
      </c>
      <c r="G8" s="112" t="s">
        <v>455</v>
      </c>
      <c r="H8" s="9" t="s">
        <v>357</v>
      </c>
      <c r="I8" s="3"/>
      <c r="J8" s="9" t="s">
        <v>357</v>
      </c>
      <c r="K8" s="3"/>
      <c r="L8" s="130" t="s">
        <v>547</v>
      </c>
      <c r="M8" s="78"/>
      <c r="N8" s="13">
        <v>10000000</v>
      </c>
      <c r="O8" s="13">
        <v>34854555</v>
      </c>
      <c r="P8" s="13">
        <v>75000000</v>
      </c>
      <c r="Q8" s="170">
        <v>50000000</v>
      </c>
      <c r="R8" s="170">
        <v>0</v>
      </c>
      <c r="S8" s="93"/>
      <c r="T8" s="93"/>
      <c r="U8" s="93"/>
      <c r="V8" s="93"/>
      <c r="W8" s="93"/>
      <c r="X8" s="59">
        <f>N8+O8+P8+Q8+R8</f>
        <v>169854555</v>
      </c>
      <c r="Y8" s="1"/>
    </row>
    <row r="9" spans="1:25" x14ac:dyDescent="0.25">
      <c r="A9" s="111"/>
      <c r="B9" s="1" t="s">
        <v>333</v>
      </c>
      <c r="C9" s="112">
        <v>3</v>
      </c>
      <c r="D9" s="1" t="s">
        <v>15</v>
      </c>
      <c r="E9" s="112" t="s">
        <v>16</v>
      </c>
      <c r="F9" s="1" t="s">
        <v>419</v>
      </c>
      <c r="G9" s="112" t="s">
        <v>420</v>
      </c>
      <c r="H9" s="53" t="s">
        <v>366</v>
      </c>
      <c r="I9" s="3"/>
      <c r="J9" s="53" t="s">
        <v>366</v>
      </c>
      <c r="K9" s="3"/>
      <c r="L9" s="130" t="s">
        <v>547</v>
      </c>
      <c r="M9" s="78"/>
      <c r="N9" s="13">
        <v>23040000</v>
      </c>
      <c r="O9" s="54" t="s">
        <v>421</v>
      </c>
      <c r="P9" s="13">
        <v>50000000</v>
      </c>
      <c r="Q9" s="54" t="s">
        <v>422</v>
      </c>
      <c r="R9" s="54" t="s">
        <v>423</v>
      </c>
      <c r="S9" s="94"/>
      <c r="T9" s="94"/>
      <c r="U9" s="94"/>
      <c r="V9" s="94"/>
      <c r="W9" s="94"/>
      <c r="X9" s="55" t="s">
        <v>424</v>
      </c>
      <c r="Y9" s="56">
        <v>1</v>
      </c>
    </row>
    <row r="10" spans="1:25" x14ac:dyDescent="0.25">
      <c r="A10" s="111"/>
      <c r="B10" s="1" t="s">
        <v>333</v>
      </c>
      <c r="C10" s="112">
        <v>4</v>
      </c>
      <c r="D10" s="1" t="s">
        <v>17</v>
      </c>
      <c r="E10" s="112" t="s">
        <v>18</v>
      </c>
      <c r="F10" s="1" t="s">
        <v>355</v>
      </c>
      <c r="G10" s="112" t="s">
        <v>356</v>
      </c>
      <c r="H10" s="9" t="s">
        <v>357</v>
      </c>
      <c r="I10" s="9"/>
      <c r="J10" s="9" t="s">
        <v>357</v>
      </c>
      <c r="K10" s="3"/>
      <c r="L10" s="130" t="s">
        <v>510</v>
      </c>
      <c r="M10" s="78"/>
      <c r="N10" s="13">
        <v>15000000</v>
      </c>
      <c r="O10" s="13">
        <v>49465372</v>
      </c>
      <c r="P10" s="13">
        <v>120847403</v>
      </c>
      <c r="Q10" s="170">
        <v>100000000</v>
      </c>
      <c r="R10" s="170">
        <v>30000000</v>
      </c>
      <c r="S10" s="93"/>
      <c r="T10" s="93"/>
      <c r="U10" s="93"/>
      <c r="V10" s="93"/>
      <c r="W10" s="93"/>
      <c r="X10" s="20">
        <f>N10+O10+P10+Q10+R10</f>
        <v>315312775</v>
      </c>
      <c r="Y10" s="1"/>
    </row>
    <row r="11" spans="1:25" x14ac:dyDescent="0.25">
      <c r="A11" s="111"/>
      <c r="B11" s="1" t="s">
        <v>333</v>
      </c>
      <c r="C11" s="112">
        <v>5</v>
      </c>
      <c r="D11" s="1" t="s">
        <v>19</v>
      </c>
      <c r="E11" s="112" t="s">
        <v>20</v>
      </c>
      <c r="F11" s="1" t="s">
        <v>456</v>
      </c>
      <c r="G11" s="112" t="s">
        <v>457</v>
      </c>
      <c r="H11" s="9" t="s">
        <v>357</v>
      </c>
      <c r="I11" s="9"/>
      <c r="J11" s="9" t="s">
        <v>357</v>
      </c>
      <c r="K11" s="3"/>
      <c r="L11" s="131" t="s">
        <v>548</v>
      </c>
      <c r="M11" s="78"/>
      <c r="N11" s="13">
        <v>15000000</v>
      </c>
      <c r="O11" s="13">
        <v>25000000</v>
      </c>
      <c r="P11" s="13">
        <v>98321500</v>
      </c>
      <c r="Q11" s="170">
        <v>17018838</v>
      </c>
      <c r="R11" s="170">
        <v>14680411</v>
      </c>
      <c r="S11" s="93"/>
      <c r="T11" s="93"/>
      <c r="U11" s="93"/>
      <c r="V11" s="93"/>
      <c r="W11" s="93"/>
      <c r="X11" s="59">
        <f>N11+O11+P11+Q11+R11</f>
        <v>170020749</v>
      </c>
      <c r="Y11" s="3"/>
    </row>
    <row r="12" spans="1:25" x14ac:dyDescent="0.25">
      <c r="A12" s="111"/>
      <c r="B12" s="1" t="s">
        <v>333</v>
      </c>
      <c r="C12" s="112">
        <v>6</v>
      </c>
      <c r="D12" s="1" t="s">
        <v>21</v>
      </c>
      <c r="E12" s="112" t="s">
        <v>22</v>
      </c>
      <c r="F12" s="1" t="s">
        <v>425</v>
      </c>
      <c r="G12" s="112" t="s">
        <v>420</v>
      </c>
      <c r="H12" s="53" t="s">
        <v>366</v>
      </c>
      <c r="I12" s="3"/>
      <c r="J12" s="53" t="s">
        <v>366</v>
      </c>
      <c r="K12" s="3"/>
      <c r="L12" s="131" t="s">
        <v>548</v>
      </c>
      <c r="M12" s="78"/>
      <c r="N12" s="13"/>
      <c r="O12" s="54" t="s">
        <v>426</v>
      </c>
      <c r="P12" s="13">
        <v>33741900</v>
      </c>
      <c r="Q12" s="54" t="s">
        <v>427</v>
      </c>
      <c r="R12" s="54" t="s">
        <v>428</v>
      </c>
      <c r="S12" s="94"/>
      <c r="T12" s="94"/>
      <c r="U12" s="94"/>
      <c r="V12" s="94"/>
      <c r="W12" s="94"/>
      <c r="X12" s="55" t="s">
        <v>429</v>
      </c>
      <c r="Y12" s="56">
        <v>0.75</v>
      </c>
    </row>
    <row r="13" spans="1:25" x14ac:dyDescent="0.25">
      <c r="A13" s="111"/>
      <c r="B13" s="1" t="s">
        <v>333</v>
      </c>
      <c r="C13" s="112">
        <v>7</v>
      </c>
      <c r="D13" s="1" t="s">
        <v>23</v>
      </c>
      <c r="E13" s="112" t="s">
        <v>24</v>
      </c>
      <c r="F13" s="1" t="s">
        <v>358</v>
      </c>
      <c r="G13" s="112" t="s">
        <v>359</v>
      </c>
      <c r="H13" s="9" t="s">
        <v>357</v>
      </c>
      <c r="I13" s="9"/>
      <c r="J13" s="9" t="s">
        <v>357</v>
      </c>
      <c r="K13" s="3"/>
      <c r="L13" s="131" t="s">
        <v>548</v>
      </c>
      <c r="M13" s="78"/>
      <c r="N13" s="13">
        <v>10609492</v>
      </c>
      <c r="O13" s="13">
        <v>87000000</v>
      </c>
      <c r="P13" s="13">
        <v>39187082</v>
      </c>
      <c r="Q13" s="170">
        <v>47200550</v>
      </c>
      <c r="R13" s="170">
        <v>0</v>
      </c>
      <c r="S13" s="93"/>
      <c r="T13" s="93"/>
      <c r="U13" s="93"/>
      <c r="V13" s="93"/>
      <c r="W13" s="93"/>
      <c r="X13" s="20">
        <f>N13+O13+P13+Q13+R13</f>
        <v>183997124</v>
      </c>
      <c r="Y13" s="1"/>
    </row>
    <row r="14" spans="1:25" x14ac:dyDescent="0.25">
      <c r="A14" s="111"/>
      <c r="B14" s="1" t="s">
        <v>333</v>
      </c>
      <c r="C14" s="112">
        <v>8</v>
      </c>
      <c r="D14" s="1" t="s">
        <v>25</v>
      </c>
      <c r="E14" s="112" t="s">
        <v>26</v>
      </c>
      <c r="F14" s="1" t="s">
        <v>458</v>
      </c>
      <c r="G14" s="112" t="s">
        <v>459</v>
      </c>
      <c r="H14" s="9" t="s">
        <v>357</v>
      </c>
      <c r="I14" s="9"/>
      <c r="J14" s="9" t="s">
        <v>357</v>
      </c>
      <c r="K14" s="3"/>
      <c r="L14" s="131" t="s">
        <v>548</v>
      </c>
      <c r="M14" s="78"/>
      <c r="N14" s="13"/>
      <c r="O14" s="13">
        <v>49331656</v>
      </c>
      <c r="P14" s="13">
        <v>50000000</v>
      </c>
      <c r="Q14" s="170">
        <v>74969999</v>
      </c>
      <c r="R14" s="170">
        <v>27614464</v>
      </c>
      <c r="S14" s="93"/>
      <c r="T14" s="93"/>
      <c r="U14" s="93"/>
      <c r="V14" s="93"/>
      <c r="W14" s="93"/>
      <c r="X14" s="59">
        <f>N14+O14+P14+Q14+R14</f>
        <v>201916119</v>
      </c>
      <c r="Y14" s="1"/>
    </row>
    <row r="15" spans="1:25" x14ac:dyDescent="0.25">
      <c r="A15" s="111"/>
      <c r="B15" s="1" t="s">
        <v>333</v>
      </c>
      <c r="C15" s="112">
        <v>9</v>
      </c>
      <c r="D15" s="1" t="s">
        <v>27</v>
      </c>
      <c r="E15" s="112" t="s">
        <v>28</v>
      </c>
      <c r="F15" s="1" t="s">
        <v>360</v>
      </c>
      <c r="G15" s="112" t="s">
        <v>361</v>
      </c>
      <c r="H15" s="9" t="s">
        <v>357</v>
      </c>
      <c r="I15" s="9"/>
      <c r="J15" s="9" t="s">
        <v>357</v>
      </c>
      <c r="K15" s="3"/>
      <c r="L15" s="131" t="s">
        <v>548</v>
      </c>
      <c r="M15" s="78"/>
      <c r="N15" s="13">
        <v>39000000</v>
      </c>
      <c r="O15" s="13">
        <v>24716788</v>
      </c>
      <c r="P15" s="13">
        <v>25000000</v>
      </c>
      <c r="Q15" s="170">
        <v>63436500</v>
      </c>
      <c r="R15" s="170">
        <v>72342258</v>
      </c>
      <c r="S15" s="93"/>
      <c r="T15" s="93"/>
      <c r="U15" s="93"/>
      <c r="V15" s="93"/>
      <c r="W15" s="93"/>
      <c r="X15" s="20">
        <f>N15+O15+P15+Q15+R15</f>
        <v>224495546</v>
      </c>
      <c r="Y15" s="1"/>
    </row>
    <row r="16" spans="1:25" x14ac:dyDescent="0.25">
      <c r="A16" s="111"/>
      <c r="B16" s="1" t="s">
        <v>333</v>
      </c>
      <c r="C16" s="112">
        <v>10</v>
      </c>
      <c r="D16" s="1" t="s">
        <v>29</v>
      </c>
      <c r="E16" s="112" t="s">
        <v>30</v>
      </c>
      <c r="F16" s="1" t="s">
        <v>362</v>
      </c>
      <c r="G16" s="112" t="s">
        <v>363</v>
      </c>
      <c r="H16" s="9" t="s">
        <v>357</v>
      </c>
      <c r="I16" s="9"/>
      <c r="J16" s="9" t="s">
        <v>357</v>
      </c>
      <c r="K16" s="3"/>
      <c r="L16" s="131" t="s">
        <v>548</v>
      </c>
      <c r="M16" s="78"/>
      <c r="N16" s="13">
        <v>0</v>
      </c>
      <c r="O16" s="13">
        <v>65554831</v>
      </c>
      <c r="P16" s="13">
        <v>113200000</v>
      </c>
      <c r="Q16" s="170">
        <v>161208040</v>
      </c>
      <c r="R16" s="170">
        <v>0</v>
      </c>
      <c r="S16" s="93"/>
      <c r="T16" s="93"/>
      <c r="U16" s="93"/>
      <c r="V16" s="93"/>
      <c r="W16" s="93"/>
      <c r="X16" s="20">
        <f>N16+O16+P16+Q16+R16</f>
        <v>339962871</v>
      </c>
      <c r="Y16" s="1"/>
    </row>
    <row r="17" spans="1:25" x14ac:dyDescent="0.25">
      <c r="A17" s="111"/>
      <c r="B17" s="1" t="s">
        <v>333</v>
      </c>
      <c r="C17" s="112">
        <v>11</v>
      </c>
      <c r="D17" s="1" t="s">
        <v>31</v>
      </c>
      <c r="E17" s="112" t="s">
        <v>32</v>
      </c>
      <c r="F17" s="113" t="s">
        <v>430</v>
      </c>
      <c r="G17" s="112" t="s">
        <v>420</v>
      </c>
      <c r="H17" s="53" t="s">
        <v>366</v>
      </c>
      <c r="I17" s="60"/>
      <c r="J17" s="53" t="s">
        <v>366</v>
      </c>
      <c r="K17" s="60"/>
      <c r="L17" s="131" t="s">
        <v>548</v>
      </c>
      <c r="M17" s="78"/>
      <c r="N17" s="61">
        <v>14625000</v>
      </c>
      <c r="O17" s="62" t="s">
        <v>431</v>
      </c>
      <c r="P17" s="61">
        <v>66022365</v>
      </c>
      <c r="Q17" s="54" t="s">
        <v>432</v>
      </c>
      <c r="R17" s="54" t="s">
        <v>433</v>
      </c>
      <c r="S17" s="95"/>
      <c r="T17" s="95"/>
      <c r="U17" s="95"/>
      <c r="V17" s="95"/>
      <c r="W17" s="95"/>
      <c r="X17" s="63" t="s">
        <v>434</v>
      </c>
      <c r="Y17" s="64">
        <v>1</v>
      </c>
    </row>
    <row r="18" spans="1:25" x14ac:dyDescent="0.25">
      <c r="A18" s="111"/>
      <c r="B18" s="1" t="s">
        <v>333</v>
      </c>
      <c r="C18" s="112">
        <v>12</v>
      </c>
      <c r="D18" s="1" t="s">
        <v>33</v>
      </c>
      <c r="E18" s="112" t="s">
        <v>34</v>
      </c>
      <c r="F18" s="113" t="s">
        <v>435</v>
      </c>
      <c r="G18" s="112" t="s">
        <v>436</v>
      </c>
      <c r="H18" s="53" t="s">
        <v>366</v>
      </c>
      <c r="I18" s="60"/>
      <c r="J18" s="53" t="s">
        <v>366</v>
      </c>
      <c r="K18" s="60"/>
      <c r="L18" s="131" t="s">
        <v>507</v>
      </c>
      <c r="M18" s="78"/>
      <c r="N18" s="61">
        <v>15000000</v>
      </c>
      <c r="O18" s="61" t="s">
        <v>437</v>
      </c>
      <c r="P18" s="61">
        <v>175000000</v>
      </c>
      <c r="Q18" s="54" t="s">
        <v>438</v>
      </c>
      <c r="R18" s="54" t="s">
        <v>439</v>
      </c>
      <c r="S18" s="95"/>
      <c r="T18" s="95"/>
      <c r="U18" s="95"/>
      <c r="V18" s="95"/>
      <c r="W18" s="95"/>
      <c r="X18" s="63" t="s">
        <v>440</v>
      </c>
      <c r="Y18" s="64">
        <v>1</v>
      </c>
    </row>
    <row r="19" spans="1:25" s="2" customFormat="1" ht="15.75" x14ac:dyDescent="0.25">
      <c r="A19" s="114"/>
      <c r="B19" s="115"/>
      <c r="C19" s="116"/>
      <c r="D19" s="115"/>
      <c r="E19" s="116"/>
      <c r="F19" s="115"/>
      <c r="G19" s="116"/>
      <c r="H19" s="4"/>
      <c r="I19" s="4"/>
      <c r="J19" s="4"/>
      <c r="K19" s="4"/>
      <c r="L19" s="128"/>
      <c r="M19" s="129"/>
      <c r="N19" s="24">
        <f>SUM(N7:N18)</f>
        <v>142274492</v>
      </c>
      <c r="O19" s="24">
        <f>SUM(O7:O18)</f>
        <v>425522782</v>
      </c>
      <c r="P19" s="24">
        <f>SUM(P7:P18)</f>
        <v>870849330</v>
      </c>
      <c r="Q19" s="24">
        <f t="shared" ref="Q19:R19" si="0">SUM(Q7:Q18)</f>
        <v>645219927</v>
      </c>
      <c r="R19" s="24">
        <f t="shared" si="0"/>
        <v>146637133</v>
      </c>
      <c r="S19" s="24">
        <f>SUM(S7:S18)</f>
        <v>0</v>
      </c>
      <c r="T19" s="24">
        <f>SUM(T7:T18)</f>
        <v>0</v>
      </c>
      <c r="U19" s="24">
        <f>SUM(U7:U18)</f>
        <v>0</v>
      </c>
      <c r="V19" s="24">
        <f t="shared" ref="V19" si="1">SUM(V7:V18)</f>
        <v>0</v>
      </c>
      <c r="W19" s="24"/>
      <c r="X19" s="192">
        <f>SUM(N19:V19)</f>
        <v>2230503664</v>
      </c>
      <c r="Y19" s="25"/>
    </row>
    <row r="20" spans="1:25" x14ac:dyDescent="0.25">
      <c r="A20" s="111">
        <v>2</v>
      </c>
      <c r="B20" s="1" t="s">
        <v>334</v>
      </c>
      <c r="C20" s="112">
        <v>1</v>
      </c>
      <c r="D20" s="1" t="s">
        <v>35</v>
      </c>
      <c r="E20" s="171" t="s">
        <v>36</v>
      </c>
      <c r="F20" s="126" t="s">
        <v>527</v>
      </c>
      <c r="G20" s="79" t="s">
        <v>538</v>
      </c>
      <c r="H20" s="9" t="s">
        <v>357</v>
      </c>
      <c r="I20" s="11"/>
      <c r="J20" s="9" t="s">
        <v>357</v>
      </c>
      <c r="K20" s="3"/>
      <c r="L20" s="133" t="s">
        <v>548</v>
      </c>
      <c r="M20" s="78"/>
      <c r="N20" s="13"/>
      <c r="O20" s="13"/>
      <c r="P20" s="13">
        <v>50799705</v>
      </c>
      <c r="Q20" s="13">
        <v>99780000</v>
      </c>
      <c r="R20" s="13"/>
      <c r="S20" s="96"/>
      <c r="T20" s="96"/>
      <c r="U20" s="96"/>
      <c r="V20" s="96"/>
      <c r="W20" s="96"/>
      <c r="X20" s="21">
        <f>N20+O20+P20+Q20+R20</f>
        <v>150579705</v>
      </c>
      <c r="Y20" s="1"/>
    </row>
    <row r="21" spans="1:25" ht="15.75" x14ac:dyDescent="0.25">
      <c r="A21" s="111"/>
      <c r="B21" s="1" t="s">
        <v>334</v>
      </c>
      <c r="C21" s="112">
        <v>2</v>
      </c>
      <c r="D21" s="1" t="s">
        <v>37</v>
      </c>
      <c r="E21" s="171" t="s">
        <v>38</v>
      </c>
      <c r="F21" s="126" t="s">
        <v>528</v>
      </c>
      <c r="G21" s="79" t="s">
        <v>539</v>
      </c>
      <c r="H21" s="9" t="s">
        <v>357</v>
      </c>
      <c r="I21" s="3"/>
      <c r="J21" s="9" t="s">
        <v>357</v>
      </c>
      <c r="K21" s="3"/>
      <c r="L21" s="83" t="s">
        <v>501</v>
      </c>
      <c r="M21" s="78"/>
      <c r="N21" s="13"/>
      <c r="O21" s="13"/>
      <c r="P21" s="13">
        <v>50170050</v>
      </c>
      <c r="Q21" s="13">
        <v>395546000</v>
      </c>
      <c r="R21" s="13"/>
      <c r="S21" s="96"/>
      <c r="T21" s="96"/>
      <c r="U21" s="96"/>
      <c r="V21" s="96"/>
      <c r="W21" s="96"/>
      <c r="X21" s="21">
        <f t="shared" ref="X21:X32" si="2">N21+O21+P21+Q21+R21</f>
        <v>445716050</v>
      </c>
      <c r="Y21" s="1"/>
    </row>
    <row r="22" spans="1:25" ht="15.75" x14ac:dyDescent="0.25">
      <c r="A22" s="111"/>
      <c r="B22" s="1" t="s">
        <v>334</v>
      </c>
      <c r="C22" s="112">
        <v>3</v>
      </c>
      <c r="D22" s="1" t="s">
        <v>39</v>
      </c>
      <c r="E22" s="171" t="s">
        <v>38</v>
      </c>
      <c r="F22" s="126" t="s">
        <v>529</v>
      </c>
      <c r="G22" s="79" t="s">
        <v>539</v>
      </c>
      <c r="H22" s="53" t="s">
        <v>366</v>
      </c>
      <c r="I22" s="3"/>
      <c r="J22" s="53" t="s">
        <v>366</v>
      </c>
      <c r="K22" s="3"/>
      <c r="L22" s="84" t="s">
        <v>503</v>
      </c>
      <c r="M22" s="78"/>
      <c r="N22" s="13"/>
      <c r="O22" s="13"/>
      <c r="P22" s="13">
        <v>63100000</v>
      </c>
      <c r="Q22" s="13">
        <v>111865000</v>
      </c>
      <c r="R22" s="13"/>
      <c r="S22" s="96"/>
      <c r="T22" s="96"/>
      <c r="U22" s="96"/>
      <c r="V22" s="96"/>
      <c r="W22" s="96"/>
      <c r="X22" s="21">
        <f t="shared" si="2"/>
        <v>174965000</v>
      </c>
      <c r="Y22" s="1"/>
    </row>
    <row r="23" spans="1:25" ht="15.75" x14ac:dyDescent="0.25">
      <c r="A23" s="111"/>
      <c r="B23" s="1" t="s">
        <v>334</v>
      </c>
      <c r="C23" s="112">
        <v>4</v>
      </c>
      <c r="D23" s="1" t="s">
        <v>40</v>
      </c>
      <c r="E23" s="171" t="s">
        <v>206</v>
      </c>
      <c r="F23" s="127" t="s">
        <v>530</v>
      </c>
      <c r="G23" s="79" t="s">
        <v>539</v>
      </c>
      <c r="H23" s="9" t="s">
        <v>357</v>
      </c>
      <c r="I23" s="9"/>
      <c r="J23" s="9" t="s">
        <v>357</v>
      </c>
      <c r="K23" s="3"/>
      <c r="L23" s="84" t="s">
        <v>500</v>
      </c>
      <c r="M23" s="78"/>
      <c r="N23" s="13"/>
      <c r="O23" s="13"/>
      <c r="P23" s="13">
        <v>106597516</v>
      </c>
      <c r="Q23" s="13"/>
      <c r="R23" s="13"/>
      <c r="S23" s="96"/>
      <c r="T23" s="96"/>
      <c r="U23" s="96"/>
      <c r="V23" s="96"/>
      <c r="W23" s="96"/>
      <c r="X23" s="21">
        <f t="shared" si="2"/>
        <v>106597516</v>
      </c>
      <c r="Y23" s="1"/>
    </row>
    <row r="24" spans="1:25" ht="15.75" x14ac:dyDescent="0.25">
      <c r="A24" s="111"/>
      <c r="B24" s="1" t="s">
        <v>334</v>
      </c>
      <c r="C24" s="112">
        <v>5</v>
      </c>
      <c r="D24" s="1" t="s">
        <v>41</v>
      </c>
      <c r="E24" s="171" t="s">
        <v>42</v>
      </c>
      <c r="F24" s="127" t="s">
        <v>531</v>
      </c>
      <c r="G24" s="79" t="s">
        <v>539</v>
      </c>
      <c r="H24" s="9" t="s">
        <v>357</v>
      </c>
      <c r="I24" s="9"/>
      <c r="J24" s="9" t="s">
        <v>357</v>
      </c>
      <c r="K24" s="3"/>
      <c r="L24" s="84" t="s">
        <v>504</v>
      </c>
      <c r="M24" s="78"/>
      <c r="N24" s="13"/>
      <c r="O24" s="13"/>
      <c r="P24" s="13">
        <v>60500000</v>
      </c>
      <c r="Q24" s="13">
        <v>77000000</v>
      </c>
      <c r="R24" s="13"/>
      <c r="S24" s="96"/>
      <c r="T24" s="96"/>
      <c r="U24" s="96"/>
      <c r="V24" s="96"/>
      <c r="W24" s="96"/>
      <c r="X24" s="21">
        <f t="shared" si="2"/>
        <v>137500000</v>
      </c>
      <c r="Y24" s="1"/>
    </row>
    <row r="25" spans="1:25" ht="15.75" x14ac:dyDescent="0.25">
      <c r="A25" s="111"/>
      <c r="B25" s="1" t="s">
        <v>334</v>
      </c>
      <c r="C25" s="112">
        <v>6</v>
      </c>
      <c r="D25" s="1" t="s">
        <v>346</v>
      </c>
      <c r="E25" s="171" t="s">
        <v>278</v>
      </c>
      <c r="F25" s="127" t="s">
        <v>532</v>
      </c>
      <c r="G25" s="79" t="s">
        <v>540</v>
      </c>
      <c r="H25" s="53" t="s">
        <v>366</v>
      </c>
      <c r="I25" s="3"/>
      <c r="J25" s="53" t="s">
        <v>366</v>
      </c>
      <c r="K25" s="3"/>
      <c r="L25" s="84" t="s">
        <v>505</v>
      </c>
      <c r="M25" s="78"/>
      <c r="N25" s="13"/>
      <c r="O25" s="13"/>
      <c r="P25" s="13">
        <v>51076807</v>
      </c>
      <c r="Q25" s="13"/>
      <c r="R25" s="13"/>
      <c r="S25" s="96"/>
      <c r="T25" s="96"/>
      <c r="U25" s="96"/>
      <c r="V25" s="96"/>
      <c r="W25" s="96"/>
      <c r="X25" s="21">
        <f t="shared" si="2"/>
        <v>51076807</v>
      </c>
      <c r="Y25" s="1"/>
    </row>
    <row r="26" spans="1:25" ht="15.75" x14ac:dyDescent="0.25">
      <c r="A26" s="111"/>
      <c r="B26" s="1" t="s">
        <v>334</v>
      </c>
      <c r="C26" s="112">
        <v>7</v>
      </c>
      <c r="D26" s="1" t="s">
        <v>43</v>
      </c>
      <c r="E26" s="171" t="s">
        <v>44</v>
      </c>
      <c r="F26" s="127" t="s">
        <v>533</v>
      </c>
      <c r="G26" s="79" t="s">
        <v>541</v>
      </c>
      <c r="H26" s="9" t="s">
        <v>357</v>
      </c>
      <c r="I26" s="9"/>
      <c r="J26" s="9" t="s">
        <v>357</v>
      </c>
      <c r="K26" s="3"/>
      <c r="L26" s="84" t="s">
        <v>503</v>
      </c>
      <c r="M26" s="78"/>
      <c r="N26" s="13"/>
      <c r="O26" s="13"/>
      <c r="P26" s="13">
        <v>80425000</v>
      </c>
      <c r="Q26" s="13"/>
      <c r="R26" s="13"/>
      <c r="S26" s="96"/>
      <c r="T26" s="96"/>
      <c r="U26" s="96"/>
      <c r="V26" s="96"/>
      <c r="W26" s="96"/>
      <c r="X26" s="21">
        <f t="shared" si="2"/>
        <v>80425000</v>
      </c>
      <c r="Y26" s="1"/>
    </row>
    <row r="27" spans="1:25" ht="15.75" x14ac:dyDescent="0.25">
      <c r="A27" s="111"/>
      <c r="B27" s="1" t="s">
        <v>334</v>
      </c>
      <c r="C27" s="112">
        <v>8</v>
      </c>
      <c r="D27" s="1" t="s">
        <v>45</v>
      </c>
      <c r="E27" s="171" t="s">
        <v>497</v>
      </c>
      <c r="F27" s="127"/>
      <c r="G27" s="79" t="s">
        <v>542</v>
      </c>
      <c r="H27" s="9" t="s">
        <v>357</v>
      </c>
      <c r="I27" s="9"/>
      <c r="J27" s="9" t="s">
        <v>357</v>
      </c>
      <c r="K27" s="3"/>
      <c r="L27" s="84" t="s">
        <v>504</v>
      </c>
      <c r="M27" s="78"/>
      <c r="N27" s="13"/>
      <c r="O27" s="13"/>
      <c r="P27" s="13">
        <v>100000000</v>
      </c>
      <c r="Q27" s="13"/>
      <c r="R27" s="13"/>
      <c r="S27" s="96"/>
      <c r="T27" s="96"/>
      <c r="U27" s="96"/>
      <c r="V27" s="96"/>
      <c r="W27" s="96"/>
      <c r="X27" s="21">
        <f t="shared" si="2"/>
        <v>100000000</v>
      </c>
      <c r="Y27" s="1"/>
    </row>
    <row r="28" spans="1:25" ht="15.75" x14ac:dyDescent="0.25">
      <c r="A28" s="111"/>
      <c r="B28" s="1" t="s">
        <v>334</v>
      </c>
      <c r="C28" s="112">
        <v>9</v>
      </c>
      <c r="D28" s="1" t="s">
        <v>46</v>
      </c>
      <c r="E28" s="171" t="s">
        <v>206</v>
      </c>
      <c r="F28" s="127" t="s">
        <v>534</v>
      </c>
      <c r="G28" s="79" t="s">
        <v>541</v>
      </c>
      <c r="H28" s="9" t="s">
        <v>357</v>
      </c>
      <c r="I28" s="9"/>
      <c r="J28" s="9" t="s">
        <v>357</v>
      </c>
      <c r="K28" s="3"/>
      <c r="L28" s="84" t="s">
        <v>504</v>
      </c>
      <c r="M28" s="78"/>
      <c r="N28" s="13"/>
      <c r="O28" s="13"/>
      <c r="P28" s="13">
        <v>53760000</v>
      </c>
      <c r="Q28" s="13"/>
      <c r="R28" s="13"/>
      <c r="S28" s="96"/>
      <c r="T28" s="96"/>
      <c r="U28" s="96"/>
      <c r="V28" s="96"/>
      <c r="W28" s="96"/>
      <c r="X28" s="21">
        <f t="shared" si="2"/>
        <v>53760000</v>
      </c>
      <c r="Y28" s="1"/>
    </row>
    <row r="29" spans="1:25" x14ac:dyDescent="0.25">
      <c r="A29" s="111"/>
      <c r="B29" s="1" t="s">
        <v>334</v>
      </c>
      <c r="C29" s="112">
        <v>10</v>
      </c>
      <c r="D29" s="1" t="s">
        <v>47</v>
      </c>
      <c r="E29" s="171" t="s">
        <v>498</v>
      </c>
      <c r="F29" s="127" t="s">
        <v>535</v>
      </c>
      <c r="G29" s="79" t="s">
        <v>541</v>
      </c>
      <c r="H29" s="9" t="s">
        <v>357</v>
      </c>
      <c r="I29" s="9"/>
      <c r="J29" s="9" t="s">
        <v>357</v>
      </c>
      <c r="K29" s="3"/>
      <c r="L29" s="133" t="s">
        <v>549</v>
      </c>
      <c r="M29" s="78"/>
      <c r="N29" s="13"/>
      <c r="O29" s="13"/>
      <c r="P29" s="13">
        <v>52417000</v>
      </c>
      <c r="Q29" s="13"/>
      <c r="R29" s="13"/>
      <c r="S29" s="96"/>
      <c r="T29" s="96"/>
      <c r="U29" s="96"/>
      <c r="V29" s="96"/>
      <c r="W29" s="96"/>
      <c r="X29" s="21">
        <f t="shared" si="2"/>
        <v>52417000</v>
      </c>
      <c r="Y29" s="1"/>
    </row>
    <row r="30" spans="1:25" x14ac:dyDescent="0.25">
      <c r="A30" s="111"/>
      <c r="B30" s="1" t="s">
        <v>334</v>
      </c>
      <c r="C30" s="112">
        <v>11</v>
      </c>
      <c r="D30" s="1" t="s">
        <v>48</v>
      </c>
      <c r="E30" s="171" t="s">
        <v>12</v>
      </c>
      <c r="F30" s="127" t="s">
        <v>536</v>
      </c>
      <c r="G30" s="79" t="s">
        <v>542</v>
      </c>
      <c r="H30" s="53" t="s">
        <v>366</v>
      </c>
      <c r="I30" s="60"/>
      <c r="J30" s="53" t="s">
        <v>366</v>
      </c>
      <c r="K30" s="3"/>
      <c r="L30" s="130" t="s">
        <v>548</v>
      </c>
      <c r="M30" s="78"/>
      <c r="N30" s="13"/>
      <c r="O30" s="13"/>
      <c r="P30" s="13"/>
      <c r="Q30" s="13"/>
      <c r="R30" s="13"/>
      <c r="S30" s="96"/>
      <c r="T30" s="96"/>
      <c r="U30" s="96"/>
      <c r="V30" s="96"/>
      <c r="W30" s="96"/>
      <c r="X30" s="21">
        <f t="shared" si="2"/>
        <v>0</v>
      </c>
      <c r="Y30" s="1"/>
    </row>
    <row r="31" spans="1:25" x14ac:dyDescent="0.25">
      <c r="A31" s="111"/>
      <c r="B31" s="1" t="s">
        <v>334</v>
      </c>
      <c r="C31" s="112">
        <v>12</v>
      </c>
      <c r="D31" s="1" t="s">
        <v>49</v>
      </c>
      <c r="E31" s="171" t="s">
        <v>57</v>
      </c>
      <c r="F31" s="126" t="s">
        <v>537</v>
      </c>
      <c r="G31" s="79" t="s">
        <v>539</v>
      </c>
      <c r="H31" s="53" t="s">
        <v>366</v>
      </c>
      <c r="I31" s="60"/>
      <c r="J31" s="53" t="s">
        <v>366</v>
      </c>
      <c r="K31" s="3"/>
      <c r="L31" s="131" t="s">
        <v>548</v>
      </c>
      <c r="M31" s="78"/>
      <c r="N31" s="13"/>
      <c r="O31" s="13"/>
      <c r="P31" s="13">
        <v>100000000</v>
      </c>
      <c r="Q31" s="13"/>
      <c r="R31" s="13"/>
      <c r="S31" s="96"/>
      <c r="T31" s="96"/>
      <c r="U31" s="96"/>
      <c r="V31" s="96"/>
      <c r="W31" s="96"/>
      <c r="X31" s="21">
        <f t="shared" si="2"/>
        <v>100000000</v>
      </c>
      <c r="Y31" s="1"/>
    </row>
    <row r="32" spans="1:25" s="2" customFormat="1" ht="15.75" x14ac:dyDescent="0.25">
      <c r="A32" s="114"/>
      <c r="B32" s="115"/>
      <c r="C32" s="116"/>
      <c r="D32" s="115"/>
      <c r="E32" s="116"/>
      <c r="F32" s="115"/>
      <c r="G32" s="116"/>
      <c r="H32" s="4"/>
      <c r="I32" s="4"/>
      <c r="J32" s="4"/>
      <c r="K32" s="4"/>
      <c r="L32" s="128"/>
      <c r="M32" s="129"/>
      <c r="N32" s="24"/>
      <c r="O32" s="24"/>
      <c r="P32" s="24">
        <f>SUM(P20:P31)</f>
        <v>768846078</v>
      </c>
      <c r="Q32" s="24">
        <f>SUM(Q20:Q31)</f>
        <v>684191000</v>
      </c>
      <c r="R32" s="24"/>
      <c r="S32" s="24"/>
      <c r="T32" s="24">
        <f t="shared" ref="T32:U32" si="3">SUM(T20:T31)</f>
        <v>0</v>
      </c>
      <c r="U32" s="24">
        <f t="shared" si="3"/>
        <v>0</v>
      </c>
      <c r="V32" s="24"/>
      <c r="W32" s="24"/>
      <c r="X32" s="193">
        <f t="shared" si="2"/>
        <v>1453037078</v>
      </c>
      <c r="Y32" s="25"/>
    </row>
    <row r="33" spans="1:25" x14ac:dyDescent="0.25">
      <c r="A33" s="111">
        <v>3</v>
      </c>
      <c r="B33" s="1" t="s">
        <v>335</v>
      </c>
      <c r="C33" s="112">
        <v>1</v>
      </c>
      <c r="D33" s="127" t="s">
        <v>52</v>
      </c>
      <c r="E33" s="171" t="s">
        <v>53</v>
      </c>
      <c r="F33" s="126" t="s">
        <v>461</v>
      </c>
      <c r="G33" s="112"/>
      <c r="H33" s="53" t="s">
        <v>366</v>
      </c>
      <c r="I33" s="3"/>
      <c r="J33" s="53" t="s">
        <v>366</v>
      </c>
      <c r="K33" s="3"/>
      <c r="L33" s="130" t="s">
        <v>548</v>
      </c>
      <c r="M33" s="78"/>
      <c r="N33" s="13"/>
      <c r="O33" s="65"/>
      <c r="P33" s="65"/>
      <c r="Q33" s="65"/>
      <c r="R33" s="13"/>
      <c r="S33" s="96"/>
      <c r="T33" s="96"/>
      <c r="U33" s="96"/>
      <c r="V33" s="96"/>
      <c r="W33" s="96"/>
      <c r="X33" s="21">
        <f t="shared" ref="X33:X48" si="4">N33+O33+P33+Q33+R33</f>
        <v>0</v>
      </c>
      <c r="Y33" s="1"/>
    </row>
    <row r="34" spans="1:25" x14ac:dyDescent="0.25">
      <c r="A34" s="111"/>
      <c r="B34" s="1" t="s">
        <v>335</v>
      </c>
      <c r="C34" s="112">
        <v>2</v>
      </c>
      <c r="D34" s="127" t="s">
        <v>54</v>
      </c>
      <c r="E34" s="171" t="s">
        <v>55</v>
      </c>
      <c r="F34" s="126" t="s">
        <v>462</v>
      </c>
      <c r="G34" s="112"/>
      <c r="H34" s="53" t="s">
        <v>366</v>
      </c>
      <c r="I34" s="3"/>
      <c r="J34" s="53" t="s">
        <v>366</v>
      </c>
      <c r="K34" s="3"/>
      <c r="L34" s="130" t="s">
        <v>548</v>
      </c>
      <c r="M34" s="78"/>
      <c r="N34" s="13"/>
      <c r="O34" s="65"/>
      <c r="P34" s="65"/>
      <c r="Q34" s="65"/>
      <c r="R34" s="13"/>
      <c r="S34" s="96"/>
      <c r="T34" s="96"/>
      <c r="U34" s="96"/>
      <c r="V34" s="96"/>
      <c r="W34" s="96"/>
      <c r="X34" s="21">
        <f t="shared" si="4"/>
        <v>0</v>
      </c>
      <c r="Y34" s="1"/>
    </row>
    <row r="35" spans="1:25" x14ac:dyDescent="0.25">
      <c r="A35" s="111"/>
      <c r="B35" s="1" t="s">
        <v>335</v>
      </c>
      <c r="C35" s="112">
        <v>3</v>
      </c>
      <c r="D35" s="127" t="s">
        <v>56</v>
      </c>
      <c r="E35" s="171" t="s">
        <v>57</v>
      </c>
      <c r="F35" s="126" t="s">
        <v>463</v>
      </c>
      <c r="G35" s="112" t="s">
        <v>473</v>
      </c>
      <c r="H35" s="53" t="s">
        <v>366</v>
      </c>
      <c r="I35" s="3"/>
      <c r="J35" s="53" t="s">
        <v>366</v>
      </c>
      <c r="K35" s="3"/>
      <c r="L35" s="130" t="s">
        <v>548</v>
      </c>
      <c r="M35" s="78"/>
      <c r="N35" s="13"/>
      <c r="O35" s="66">
        <v>100000000</v>
      </c>
      <c r="P35" s="66">
        <v>75000000</v>
      </c>
      <c r="Q35" s="66">
        <v>50000000</v>
      </c>
      <c r="R35" s="13"/>
      <c r="S35" s="96"/>
      <c r="T35" s="96"/>
      <c r="U35" s="96"/>
      <c r="V35" s="96"/>
      <c r="W35" s="96"/>
      <c r="X35" s="21">
        <f t="shared" si="4"/>
        <v>225000000</v>
      </c>
      <c r="Y35" s="1"/>
    </row>
    <row r="36" spans="1:25" x14ac:dyDescent="0.25">
      <c r="A36" s="111"/>
      <c r="B36" s="1" t="s">
        <v>335</v>
      </c>
      <c r="C36" s="112">
        <v>4</v>
      </c>
      <c r="D36" s="127" t="s">
        <v>58</v>
      </c>
      <c r="E36" s="171" t="s">
        <v>59</v>
      </c>
      <c r="F36" s="126" t="s">
        <v>464</v>
      </c>
      <c r="G36" s="112" t="s">
        <v>474</v>
      </c>
      <c r="H36" s="53" t="s">
        <v>366</v>
      </c>
      <c r="I36" s="3"/>
      <c r="J36" s="53" t="s">
        <v>366</v>
      </c>
      <c r="K36" s="3"/>
      <c r="L36" s="130" t="s">
        <v>548</v>
      </c>
      <c r="M36" s="78"/>
      <c r="N36" s="13"/>
      <c r="O36" s="65"/>
      <c r="P36" s="66">
        <v>33990000</v>
      </c>
      <c r="Q36" s="66">
        <v>50000000</v>
      </c>
      <c r="R36" s="13"/>
      <c r="S36" s="96"/>
      <c r="T36" s="96"/>
      <c r="U36" s="96"/>
      <c r="V36" s="96"/>
      <c r="W36" s="96"/>
      <c r="X36" s="21">
        <f t="shared" si="4"/>
        <v>83990000</v>
      </c>
      <c r="Y36" s="1"/>
    </row>
    <row r="37" spans="1:25" x14ac:dyDescent="0.25">
      <c r="A37" s="111"/>
      <c r="B37" s="1" t="s">
        <v>335</v>
      </c>
      <c r="C37" s="112">
        <v>5</v>
      </c>
      <c r="D37" s="127" t="s">
        <v>60</v>
      </c>
      <c r="E37" s="171" t="s">
        <v>61</v>
      </c>
      <c r="F37" s="126" t="s">
        <v>465</v>
      </c>
      <c r="G37" s="112" t="s">
        <v>394</v>
      </c>
      <c r="H37" s="53" t="s">
        <v>366</v>
      </c>
      <c r="I37" s="5"/>
      <c r="J37" s="53" t="s">
        <v>366</v>
      </c>
      <c r="K37" s="5"/>
      <c r="L37" s="130" t="s">
        <v>548</v>
      </c>
      <c r="M37" s="78"/>
      <c r="N37" s="13"/>
      <c r="O37" s="13">
        <v>35000000</v>
      </c>
      <c r="P37" s="13">
        <v>100000000</v>
      </c>
      <c r="Q37" s="13">
        <v>109500000</v>
      </c>
      <c r="R37" s="13"/>
      <c r="S37" s="96"/>
      <c r="T37" s="96"/>
      <c r="U37" s="96"/>
      <c r="V37" s="96"/>
      <c r="W37" s="96"/>
      <c r="X37" s="21">
        <f t="shared" si="4"/>
        <v>244500000</v>
      </c>
      <c r="Y37" s="1"/>
    </row>
    <row r="38" spans="1:25" x14ac:dyDescent="0.25">
      <c r="A38" s="111"/>
      <c r="B38" s="1" t="s">
        <v>335</v>
      </c>
      <c r="C38" s="112">
        <v>6</v>
      </c>
      <c r="D38" s="127" t="s">
        <v>62</v>
      </c>
      <c r="E38" s="171" t="s">
        <v>61</v>
      </c>
      <c r="F38" s="126" t="s">
        <v>466</v>
      </c>
      <c r="G38" s="112" t="s">
        <v>475</v>
      </c>
      <c r="H38" s="53" t="s">
        <v>366</v>
      </c>
      <c r="I38" s="3"/>
      <c r="J38" s="53" t="s">
        <v>366</v>
      </c>
      <c r="K38" s="3"/>
      <c r="L38" s="130" t="s">
        <v>548</v>
      </c>
      <c r="M38" s="78"/>
      <c r="N38" s="13"/>
      <c r="O38" s="65"/>
      <c r="P38" s="66">
        <v>70000000</v>
      </c>
      <c r="Q38" s="66">
        <v>345390000</v>
      </c>
      <c r="R38" s="13"/>
      <c r="S38" s="96"/>
      <c r="T38" s="96"/>
      <c r="U38" s="96"/>
      <c r="V38" s="96"/>
      <c r="W38" s="96"/>
      <c r="X38" s="21">
        <f t="shared" si="4"/>
        <v>415390000</v>
      </c>
      <c r="Y38" s="1"/>
    </row>
    <row r="39" spans="1:25" x14ac:dyDescent="0.25">
      <c r="A39" s="111"/>
      <c r="B39" s="1" t="s">
        <v>335</v>
      </c>
      <c r="C39" s="112">
        <v>7</v>
      </c>
      <c r="D39" s="127" t="s">
        <v>63</v>
      </c>
      <c r="E39" s="171" t="s">
        <v>64</v>
      </c>
      <c r="F39" s="126" t="s">
        <v>467</v>
      </c>
      <c r="G39" s="112" t="s">
        <v>476</v>
      </c>
      <c r="H39" s="53" t="s">
        <v>366</v>
      </c>
      <c r="I39" s="5"/>
      <c r="J39" s="53" t="s">
        <v>366</v>
      </c>
      <c r="K39" s="5"/>
      <c r="L39" s="130" t="s">
        <v>548</v>
      </c>
      <c r="M39" s="78"/>
      <c r="N39" s="13"/>
      <c r="O39" s="13">
        <v>0</v>
      </c>
      <c r="P39" s="13">
        <v>50000000</v>
      </c>
      <c r="Q39" s="13">
        <v>100000000</v>
      </c>
      <c r="R39" s="13"/>
      <c r="S39" s="96"/>
      <c r="T39" s="96"/>
      <c r="U39" s="96"/>
      <c r="V39" s="96"/>
      <c r="W39" s="96"/>
      <c r="X39" s="21">
        <f t="shared" si="4"/>
        <v>150000000</v>
      </c>
      <c r="Y39" s="1"/>
    </row>
    <row r="40" spans="1:25" x14ac:dyDescent="0.25">
      <c r="A40" s="111"/>
      <c r="B40" s="1" t="s">
        <v>335</v>
      </c>
      <c r="C40" s="112">
        <v>8</v>
      </c>
      <c r="D40" s="127" t="s">
        <v>65</v>
      </c>
      <c r="E40" s="171" t="s">
        <v>66</v>
      </c>
      <c r="F40" s="126" t="s">
        <v>468</v>
      </c>
      <c r="G40" s="112" t="s">
        <v>477</v>
      </c>
      <c r="H40" s="53" t="s">
        <v>366</v>
      </c>
      <c r="I40" s="3"/>
      <c r="J40" s="53" t="s">
        <v>366</v>
      </c>
      <c r="K40" s="3"/>
      <c r="L40" s="130" t="s">
        <v>548</v>
      </c>
      <c r="M40" s="78"/>
      <c r="N40" s="13"/>
      <c r="O40" s="66">
        <v>28000000</v>
      </c>
      <c r="P40" s="66">
        <v>50000000</v>
      </c>
      <c r="Q40" s="66">
        <v>55900000</v>
      </c>
      <c r="R40" s="13"/>
      <c r="S40" s="96"/>
      <c r="T40" s="96"/>
      <c r="U40" s="96"/>
      <c r="V40" s="96"/>
      <c r="W40" s="96"/>
      <c r="X40" s="21">
        <f t="shared" si="4"/>
        <v>133900000</v>
      </c>
      <c r="Y40" s="1"/>
    </row>
    <row r="41" spans="1:25" x14ac:dyDescent="0.25">
      <c r="A41" s="111"/>
      <c r="B41" s="1" t="s">
        <v>335</v>
      </c>
      <c r="C41" s="112">
        <v>9</v>
      </c>
      <c r="D41" s="127" t="s">
        <v>67</v>
      </c>
      <c r="E41" s="171" t="s">
        <v>68</v>
      </c>
      <c r="F41" s="126" t="s">
        <v>469</v>
      </c>
      <c r="G41" s="112" t="s">
        <v>478</v>
      </c>
      <c r="H41" s="53" t="s">
        <v>366</v>
      </c>
      <c r="I41" s="3"/>
      <c r="J41" s="53" t="s">
        <v>366</v>
      </c>
      <c r="K41" s="3"/>
      <c r="L41" s="130" t="s">
        <v>548</v>
      </c>
      <c r="M41" s="78"/>
      <c r="N41" s="13"/>
      <c r="O41" s="65"/>
      <c r="P41" s="66">
        <v>43000000</v>
      </c>
      <c r="Q41" s="66">
        <v>50000000</v>
      </c>
      <c r="R41" s="13"/>
      <c r="S41" s="96"/>
      <c r="T41" s="96"/>
      <c r="U41" s="96"/>
      <c r="V41" s="96"/>
      <c r="W41" s="96"/>
      <c r="X41" s="21">
        <f t="shared" si="4"/>
        <v>93000000</v>
      </c>
      <c r="Y41" s="1"/>
    </row>
    <row r="42" spans="1:25" x14ac:dyDescent="0.25">
      <c r="A42" s="111"/>
      <c r="B42" s="1" t="s">
        <v>335</v>
      </c>
      <c r="C42" s="112">
        <v>10</v>
      </c>
      <c r="D42" s="155" t="s">
        <v>69</v>
      </c>
      <c r="E42" s="177" t="s">
        <v>70</v>
      </c>
      <c r="F42" s="156" t="s">
        <v>471</v>
      </c>
      <c r="G42" s="112" t="s">
        <v>479</v>
      </c>
      <c r="H42" s="53" t="s">
        <v>366</v>
      </c>
      <c r="I42" s="3"/>
      <c r="J42" s="53" t="s">
        <v>366</v>
      </c>
      <c r="K42" s="3"/>
      <c r="L42" s="130" t="s">
        <v>548</v>
      </c>
      <c r="M42" s="78"/>
      <c r="N42" s="13"/>
      <c r="O42" s="65"/>
      <c r="P42" s="66">
        <v>93000000</v>
      </c>
      <c r="Q42" s="66">
        <v>50000000</v>
      </c>
      <c r="R42" s="13"/>
      <c r="S42" s="96"/>
      <c r="T42" s="96"/>
      <c r="U42" s="96"/>
      <c r="V42" s="96"/>
      <c r="W42" s="96"/>
      <c r="X42" s="21">
        <f t="shared" si="4"/>
        <v>143000000</v>
      </c>
      <c r="Y42" s="1"/>
    </row>
    <row r="43" spans="1:25" x14ac:dyDescent="0.25">
      <c r="A43" s="111"/>
      <c r="B43" s="1" t="s">
        <v>335</v>
      </c>
      <c r="C43" s="112">
        <v>11</v>
      </c>
      <c r="D43" s="155" t="s">
        <v>71</v>
      </c>
      <c r="E43" s="177" t="s">
        <v>72</v>
      </c>
      <c r="F43" s="156" t="s">
        <v>472</v>
      </c>
      <c r="G43" s="112" t="s">
        <v>480</v>
      </c>
      <c r="H43" s="53" t="s">
        <v>366</v>
      </c>
      <c r="I43" s="3"/>
      <c r="J43" s="53" t="s">
        <v>366</v>
      </c>
      <c r="K43" s="3"/>
      <c r="L43" s="130" t="s">
        <v>548</v>
      </c>
      <c r="M43" s="78"/>
      <c r="N43" s="13"/>
      <c r="O43" s="65"/>
      <c r="P43" s="66">
        <v>43000000</v>
      </c>
      <c r="Q43" s="66">
        <v>200000000</v>
      </c>
      <c r="R43" s="13"/>
      <c r="S43" s="96"/>
      <c r="T43" s="96"/>
      <c r="U43" s="96"/>
      <c r="V43" s="96"/>
      <c r="W43" s="96"/>
      <c r="X43" s="21">
        <f t="shared" si="4"/>
        <v>243000000</v>
      </c>
      <c r="Y43" s="1"/>
    </row>
    <row r="44" spans="1:25" s="152" customFormat="1" x14ac:dyDescent="0.25">
      <c r="A44" s="143"/>
      <c r="B44" s="1" t="s">
        <v>335</v>
      </c>
      <c r="C44" s="141">
        <v>12</v>
      </c>
      <c r="D44" s="140" t="s">
        <v>50</v>
      </c>
      <c r="E44" s="141" t="s">
        <v>557</v>
      </c>
      <c r="F44" s="140" t="s">
        <v>470</v>
      </c>
      <c r="G44" s="145"/>
      <c r="H44" s="146"/>
      <c r="I44" s="53" t="s">
        <v>366</v>
      </c>
      <c r="J44" s="146"/>
      <c r="K44" s="53" t="s">
        <v>366</v>
      </c>
      <c r="L44" s="147" t="s">
        <v>548</v>
      </c>
      <c r="M44" s="148"/>
      <c r="N44" s="149"/>
      <c r="O44" s="150"/>
      <c r="P44" s="150"/>
      <c r="Q44" s="150"/>
      <c r="R44" s="149"/>
      <c r="S44" s="151"/>
      <c r="T44" s="151"/>
      <c r="U44" s="151"/>
      <c r="V44" s="151"/>
      <c r="W44" s="151"/>
      <c r="X44" s="21">
        <f t="shared" si="4"/>
        <v>0</v>
      </c>
      <c r="Y44" s="144"/>
    </row>
    <row r="45" spans="1:25" s="152" customFormat="1" x14ac:dyDescent="0.25">
      <c r="A45" s="143"/>
      <c r="B45" s="1" t="s">
        <v>335</v>
      </c>
      <c r="C45" s="141">
        <v>13</v>
      </c>
      <c r="D45" s="140" t="s">
        <v>51</v>
      </c>
      <c r="E45" s="141" t="s">
        <v>51</v>
      </c>
      <c r="F45" s="140" t="s">
        <v>555</v>
      </c>
      <c r="G45" s="141"/>
      <c r="H45" s="146"/>
      <c r="I45" s="53" t="s">
        <v>366</v>
      </c>
      <c r="J45" s="146"/>
      <c r="K45" s="53" t="s">
        <v>366</v>
      </c>
      <c r="L45" s="147" t="s">
        <v>548</v>
      </c>
      <c r="M45" s="148"/>
      <c r="N45" s="149"/>
      <c r="O45" s="150"/>
      <c r="P45" s="150"/>
      <c r="Q45" s="150"/>
      <c r="R45" s="149"/>
      <c r="S45" s="151"/>
      <c r="T45" s="151"/>
      <c r="U45" s="151"/>
      <c r="V45" s="151"/>
      <c r="W45" s="151"/>
      <c r="X45" s="21">
        <f t="shared" si="4"/>
        <v>0</v>
      </c>
      <c r="Y45" s="144"/>
    </row>
    <row r="46" spans="1:25" s="152" customFormat="1" x14ac:dyDescent="0.25">
      <c r="A46" s="143"/>
      <c r="B46" s="1" t="s">
        <v>335</v>
      </c>
      <c r="C46" s="141">
        <v>14</v>
      </c>
      <c r="D46" s="142" t="s">
        <v>553</v>
      </c>
      <c r="E46" s="141" t="s">
        <v>460</v>
      </c>
      <c r="F46" s="140" t="s">
        <v>470</v>
      </c>
      <c r="G46" s="141"/>
      <c r="H46" s="153"/>
      <c r="I46" s="53" t="s">
        <v>366</v>
      </c>
      <c r="J46" s="146"/>
      <c r="K46" s="53" t="s">
        <v>366</v>
      </c>
      <c r="L46" s="147" t="s">
        <v>548</v>
      </c>
      <c r="M46" s="148"/>
      <c r="N46" s="149"/>
      <c r="O46" s="149"/>
      <c r="P46" s="69">
        <v>50000000</v>
      </c>
      <c r="Q46" s="69">
        <v>100000000</v>
      </c>
      <c r="R46" s="149"/>
      <c r="S46" s="151"/>
      <c r="T46" s="151"/>
      <c r="U46" s="151"/>
      <c r="V46" s="151"/>
      <c r="W46" s="151"/>
      <c r="X46" s="21">
        <f t="shared" si="4"/>
        <v>150000000</v>
      </c>
      <c r="Y46" s="144"/>
    </row>
    <row r="47" spans="1:25" s="152" customFormat="1" x14ac:dyDescent="0.25">
      <c r="A47" s="143"/>
      <c r="B47" s="1" t="s">
        <v>335</v>
      </c>
      <c r="C47" s="141">
        <v>15</v>
      </c>
      <c r="D47" s="142" t="s">
        <v>554</v>
      </c>
      <c r="E47" s="141" t="s">
        <v>59</v>
      </c>
      <c r="F47" s="140" t="s">
        <v>556</v>
      </c>
      <c r="G47" s="141" t="s">
        <v>481</v>
      </c>
      <c r="H47" s="153"/>
      <c r="I47" s="53" t="s">
        <v>366</v>
      </c>
      <c r="J47" s="146"/>
      <c r="K47" s="53" t="s">
        <v>366</v>
      </c>
      <c r="L47" s="154" t="s">
        <v>548</v>
      </c>
      <c r="M47" s="148"/>
      <c r="N47" s="149"/>
      <c r="O47" s="149"/>
      <c r="P47" s="69">
        <v>50000000</v>
      </c>
      <c r="Q47" s="69">
        <v>75000000</v>
      </c>
      <c r="R47" s="149"/>
      <c r="S47" s="151"/>
      <c r="T47" s="151"/>
      <c r="U47" s="151"/>
      <c r="V47" s="151"/>
      <c r="W47" s="151"/>
      <c r="X47" s="21">
        <f t="shared" si="4"/>
        <v>125000000</v>
      </c>
      <c r="Y47" s="144"/>
    </row>
    <row r="48" spans="1:25" s="2" customFormat="1" ht="15.75" x14ac:dyDescent="0.25">
      <c r="A48" s="114"/>
      <c r="B48" s="115"/>
      <c r="C48" s="159"/>
      <c r="D48" s="157"/>
      <c r="E48" s="178"/>
      <c r="F48" s="158"/>
      <c r="G48" s="164"/>
      <c r="H48" s="6"/>
      <c r="I48" s="6"/>
      <c r="J48" s="6"/>
      <c r="K48" s="6"/>
      <c r="L48" s="128"/>
      <c r="M48" s="129"/>
      <c r="N48" s="24">
        <f>SUM(N33:N47)</f>
        <v>0</v>
      </c>
      <c r="O48" s="24">
        <f>SUM(O33:O47)</f>
        <v>163000000</v>
      </c>
      <c r="P48" s="24">
        <f>SUM(P33:P47)</f>
        <v>657990000</v>
      </c>
      <c r="Q48" s="24">
        <f>SUM(Q33:Q47)</f>
        <v>1185790000</v>
      </c>
      <c r="R48" s="24">
        <f t="shared" ref="R48:V48" si="5">SUM(R33:R47)</f>
        <v>0</v>
      </c>
      <c r="S48" s="24">
        <f t="shared" si="5"/>
        <v>0</v>
      </c>
      <c r="T48" s="24">
        <f t="shared" si="5"/>
        <v>0</v>
      </c>
      <c r="U48" s="24">
        <f t="shared" si="5"/>
        <v>0</v>
      </c>
      <c r="V48" s="24">
        <f t="shared" si="5"/>
        <v>0</v>
      </c>
      <c r="W48" s="24"/>
      <c r="X48" s="194">
        <f t="shared" si="4"/>
        <v>2006780000</v>
      </c>
      <c r="Y48" s="25"/>
    </row>
    <row r="49" spans="1:25" ht="15.75" x14ac:dyDescent="0.25">
      <c r="A49" s="111">
        <v>4</v>
      </c>
      <c r="B49" s="117" t="s">
        <v>336</v>
      </c>
      <c r="C49" s="118">
        <v>1</v>
      </c>
      <c r="D49" s="117" t="s">
        <v>73</v>
      </c>
      <c r="E49" s="118" t="s">
        <v>74</v>
      </c>
      <c r="F49" s="42" t="s">
        <v>391</v>
      </c>
      <c r="G49" s="165" t="s">
        <v>392</v>
      </c>
      <c r="H49" s="43" t="s">
        <v>357</v>
      </c>
      <c r="I49" s="44"/>
      <c r="J49" s="43" t="s">
        <v>357</v>
      </c>
      <c r="K49" s="44"/>
      <c r="L49" s="134" t="s">
        <v>502</v>
      </c>
      <c r="M49" s="78"/>
      <c r="N49" s="45">
        <v>0</v>
      </c>
      <c r="O49" s="45">
        <v>0</v>
      </c>
      <c r="P49" s="46">
        <v>169353242.16999999</v>
      </c>
      <c r="Q49" s="45">
        <v>0</v>
      </c>
      <c r="R49" s="47">
        <v>66262700</v>
      </c>
      <c r="S49" s="97"/>
      <c r="T49" s="97"/>
      <c r="U49" s="97"/>
      <c r="V49" s="97"/>
      <c r="W49" s="97"/>
      <c r="X49" s="48">
        <f>P49+R49</f>
        <v>235615942.16999999</v>
      </c>
      <c r="Y49" s="49"/>
    </row>
    <row r="50" spans="1:25" ht="15.75" x14ac:dyDescent="0.25">
      <c r="A50" s="111"/>
      <c r="B50" s="117" t="s">
        <v>336</v>
      </c>
      <c r="C50" s="118">
        <v>2</v>
      </c>
      <c r="D50" s="117" t="s">
        <v>75</v>
      </c>
      <c r="E50" s="118" t="s">
        <v>76</v>
      </c>
      <c r="F50" s="42" t="s">
        <v>393</v>
      </c>
      <c r="G50" s="165" t="s">
        <v>394</v>
      </c>
      <c r="H50" s="43" t="s">
        <v>357</v>
      </c>
      <c r="I50" s="44"/>
      <c r="J50" s="43" t="s">
        <v>357</v>
      </c>
      <c r="K50" s="44"/>
      <c r="L50" s="134" t="s">
        <v>502</v>
      </c>
      <c r="M50" s="78"/>
      <c r="N50" s="45">
        <v>0</v>
      </c>
      <c r="O50" s="45">
        <v>0</v>
      </c>
      <c r="P50" s="50">
        <v>59013286</v>
      </c>
      <c r="Q50" s="51">
        <v>94019276</v>
      </c>
      <c r="R50" s="47">
        <v>47314000</v>
      </c>
      <c r="S50" s="97"/>
      <c r="T50" s="97"/>
      <c r="U50" s="97"/>
      <c r="V50" s="97"/>
      <c r="W50" s="97"/>
      <c r="X50" s="48">
        <f>P50+Q50+R50</f>
        <v>200346562</v>
      </c>
      <c r="Y50" s="49"/>
    </row>
    <row r="51" spans="1:25" ht="15.75" x14ac:dyDescent="0.25">
      <c r="A51" s="111"/>
      <c r="B51" s="117" t="s">
        <v>336</v>
      </c>
      <c r="C51" s="118">
        <v>3</v>
      </c>
      <c r="D51" s="117" t="s">
        <v>77</v>
      </c>
      <c r="E51" s="118" t="s">
        <v>78</v>
      </c>
      <c r="F51" s="42" t="s">
        <v>395</v>
      </c>
      <c r="G51" s="165" t="s">
        <v>394</v>
      </c>
      <c r="H51" s="43" t="s">
        <v>357</v>
      </c>
      <c r="I51" s="44"/>
      <c r="J51" s="43" t="s">
        <v>357</v>
      </c>
      <c r="K51" s="44"/>
      <c r="L51" s="134" t="s">
        <v>502</v>
      </c>
      <c r="M51" s="78"/>
      <c r="N51" s="45">
        <v>0</v>
      </c>
      <c r="O51" s="45">
        <v>0</v>
      </c>
      <c r="P51" s="46">
        <v>100190000</v>
      </c>
      <c r="Q51" s="51">
        <v>72279977</v>
      </c>
      <c r="R51" s="47">
        <v>100000000</v>
      </c>
      <c r="S51" s="97"/>
      <c r="T51" s="97"/>
      <c r="U51" s="97"/>
      <c r="V51" s="97"/>
      <c r="W51" s="97"/>
      <c r="X51" s="48">
        <f>P51+Q51+R51</f>
        <v>272469977</v>
      </c>
      <c r="Y51" s="49"/>
    </row>
    <row r="52" spans="1:25" ht="15.75" x14ac:dyDescent="0.25">
      <c r="A52" s="111"/>
      <c r="B52" s="117" t="s">
        <v>336</v>
      </c>
      <c r="C52" s="118">
        <v>4</v>
      </c>
      <c r="D52" s="117" t="s">
        <v>79</v>
      </c>
      <c r="E52" s="118" t="s">
        <v>76</v>
      </c>
      <c r="F52" s="42" t="s">
        <v>396</v>
      </c>
      <c r="G52" s="165" t="s">
        <v>397</v>
      </c>
      <c r="H52" s="43" t="s">
        <v>357</v>
      </c>
      <c r="I52" s="44"/>
      <c r="J52" s="43" t="s">
        <v>357</v>
      </c>
      <c r="K52" s="44"/>
      <c r="L52" s="134" t="s">
        <v>502</v>
      </c>
      <c r="M52" s="78"/>
      <c r="N52" s="45">
        <v>0</v>
      </c>
      <c r="O52" s="45">
        <v>0</v>
      </c>
      <c r="P52" s="46">
        <v>50000000</v>
      </c>
      <c r="Q52" s="51">
        <v>80000000</v>
      </c>
      <c r="R52" s="47">
        <v>50000000</v>
      </c>
      <c r="S52" s="97"/>
      <c r="T52" s="97"/>
      <c r="U52" s="97"/>
      <c r="V52" s="97"/>
      <c r="W52" s="97"/>
      <c r="X52" s="48">
        <f>P52+Q52+R52</f>
        <v>180000000</v>
      </c>
      <c r="Y52" s="49"/>
    </row>
    <row r="53" spans="1:25" ht="15.75" x14ac:dyDescent="0.25">
      <c r="A53" s="111"/>
      <c r="B53" s="117" t="s">
        <v>336</v>
      </c>
      <c r="C53" s="118">
        <v>5</v>
      </c>
      <c r="D53" s="117" t="s">
        <v>80</v>
      </c>
      <c r="E53" s="118" t="s">
        <v>81</v>
      </c>
      <c r="F53" s="42" t="s">
        <v>398</v>
      </c>
      <c r="G53" s="165" t="s">
        <v>399</v>
      </c>
      <c r="H53" s="43" t="s">
        <v>357</v>
      </c>
      <c r="I53" s="44"/>
      <c r="J53" s="43" t="s">
        <v>357</v>
      </c>
      <c r="K53" s="44"/>
      <c r="L53" s="134" t="s">
        <v>510</v>
      </c>
      <c r="M53" s="78"/>
      <c r="N53" s="45">
        <v>0</v>
      </c>
      <c r="O53" s="45">
        <v>0</v>
      </c>
      <c r="P53" s="46">
        <v>50000000</v>
      </c>
      <c r="Q53" s="51">
        <v>24040500</v>
      </c>
      <c r="R53" s="45"/>
      <c r="S53" s="98"/>
      <c r="T53" s="98"/>
      <c r="U53" s="98"/>
      <c r="V53" s="98"/>
      <c r="W53" s="98"/>
      <c r="X53" s="48">
        <f>P53+Q53</f>
        <v>74040500</v>
      </c>
      <c r="Y53" s="49"/>
    </row>
    <row r="54" spans="1:25" ht="15.75" x14ac:dyDescent="0.25">
      <c r="A54" s="111"/>
      <c r="B54" s="117" t="s">
        <v>336</v>
      </c>
      <c r="C54" s="118">
        <v>6</v>
      </c>
      <c r="D54" s="117" t="s">
        <v>82</v>
      </c>
      <c r="E54" s="118" t="s">
        <v>83</v>
      </c>
      <c r="F54" s="42" t="s">
        <v>400</v>
      </c>
      <c r="G54" s="165" t="s">
        <v>401</v>
      </c>
      <c r="H54" s="43" t="s">
        <v>357</v>
      </c>
      <c r="I54" s="44"/>
      <c r="J54" s="43" t="s">
        <v>357</v>
      </c>
      <c r="K54" s="44"/>
      <c r="L54" s="134" t="s">
        <v>502</v>
      </c>
      <c r="M54" s="78"/>
      <c r="N54" s="45">
        <v>0</v>
      </c>
      <c r="O54" s="45">
        <v>0</v>
      </c>
      <c r="P54" s="46">
        <v>50000000</v>
      </c>
      <c r="Q54" s="51">
        <v>35000000</v>
      </c>
      <c r="R54" s="47">
        <v>36400000</v>
      </c>
      <c r="S54" s="97"/>
      <c r="T54" s="97"/>
      <c r="U54" s="97"/>
      <c r="V54" s="97"/>
      <c r="W54" s="97"/>
      <c r="X54" s="48">
        <f t="shared" ref="X54:X65" si="6">N54+O54+P54+Q54+R54</f>
        <v>121400000</v>
      </c>
      <c r="Y54" s="49"/>
    </row>
    <row r="55" spans="1:25" ht="15.75" x14ac:dyDescent="0.25">
      <c r="A55" s="111"/>
      <c r="B55" s="117" t="s">
        <v>336</v>
      </c>
      <c r="C55" s="118">
        <v>7</v>
      </c>
      <c r="D55" s="117" t="s">
        <v>84</v>
      </c>
      <c r="E55" s="118" t="s">
        <v>85</v>
      </c>
      <c r="F55" s="42" t="s">
        <v>402</v>
      </c>
      <c r="G55" s="165" t="s">
        <v>394</v>
      </c>
      <c r="H55" s="43" t="s">
        <v>357</v>
      </c>
      <c r="I55" s="44"/>
      <c r="J55" s="43" t="s">
        <v>357</v>
      </c>
      <c r="K55" s="44"/>
      <c r="L55" s="134" t="s">
        <v>502</v>
      </c>
      <c r="M55" s="78"/>
      <c r="N55" s="45">
        <v>0</v>
      </c>
      <c r="O55" s="45">
        <v>0</v>
      </c>
      <c r="P55" s="46">
        <v>99254708.769999996</v>
      </c>
      <c r="Q55" s="51">
        <v>94805591</v>
      </c>
      <c r="R55" s="47">
        <v>103600000</v>
      </c>
      <c r="S55" s="97"/>
      <c r="T55" s="97"/>
      <c r="U55" s="97"/>
      <c r="V55" s="97"/>
      <c r="W55" s="97"/>
      <c r="X55" s="48">
        <f t="shared" si="6"/>
        <v>297660299.76999998</v>
      </c>
      <c r="Y55" s="49"/>
    </row>
    <row r="56" spans="1:25" ht="15.75" x14ac:dyDescent="0.25">
      <c r="A56" s="111"/>
      <c r="B56" s="117" t="s">
        <v>336</v>
      </c>
      <c r="C56" s="118">
        <v>8</v>
      </c>
      <c r="D56" s="117" t="s">
        <v>86</v>
      </c>
      <c r="E56" s="118" t="s">
        <v>87</v>
      </c>
      <c r="F56" s="42" t="s">
        <v>403</v>
      </c>
      <c r="G56" s="165" t="s">
        <v>404</v>
      </c>
      <c r="H56" s="43" t="s">
        <v>357</v>
      </c>
      <c r="I56" s="44"/>
      <c r="J56" s="43" t="s">
        <v>357</v>
      </c>
      <c r="K56" s="44"/>
      <c r="L56" s="134" t="s">
        <v>502</v>
      </c>
      <c r="M56" s="78"/>
      <c r="N56" s="45">
        <v>0</v>
      </c>
      <c r="O56" s="45">
        <v>0</v>
      </c>
      <c r="P56" s="46">
        <v>57246205</v>
      </c>
      <c r="Q56" s="51">
        <v>0</v>
      </c>
      <c r="R56" s="45">
        <v>0</v>
      </c>
      <c r="S56" s="98"/>
      <c r="T56" s="98"/>
      <c r="U56" s="98"/>
      <c r="V56" s="98"/>
      <c r="W56" s="98"/>
      <c r="X56" s="48">
        <f t="shared" si="6"/>
        <v>57246205</v>
      </c>
      <c r="Y56" s="49"/>
    </row>
    <row r="57" spans="1:25" ht="15.75" x14ac:dyDescent="0.25">
      <c r="A57" s="111"/>
      <c r="B57" s="117" t="s">
        <v>336</v>
      </c>
      <c r="C57" s="118">
        <v>9</v>
      </c>
      <c r="D57" s="117" t="s">
        <v>88</v>
      </c>
      <c r="E57" s="118" t="s">
        <v>89</v>
      </c>
      <c r="F57" s="42" t="s">
        <v>405</v>
      </c>
      <c r="G57" s="165" t="s">
        <v>406</v>
      </c>
      <c r="H57" s="43" t="s">
        <v>357</v>
      </c>
      <c r="I57" s="44"/>
      <c r="J57" s="43" t="s">
        <v>357</v>
      </c>
      <c r="K57" s="44"/>
      <c r="L57" s="134" t="s">
        <v>502</v>
      </c>
      <c r="M57" s="78"/>
      <c r="N57" s="45">
        <v>0</v>
      </c>
      <c r="O57" s="45">
        <v>0</v>
      </c>
      <c r="P57" s="46">
        <v>189860442.06999999</v>
      </c>
      <c r="Q57" s="51">
        <v>8895665</v>
      </c>
      <c r="R57" s="45">
        <v>0</v>
      </c>
      <c r="S57" s="98"/>
      <c r="T57" s="98"/>
      <c r="U57" s="98"/>
      <c r="V57" s="98"/>
      <c r="W57" s="98"/>
      <c r="X57" s="48">
        <f t="shared" si="6"/>
        <v>198756107.06999999</v>
      </c>
      <c r="Y57" s="49"/>
    </row>
    <row r="58" spans="1:25" ht="15.75" x14ac:dyDescent="0.25">
      <c r="A58" s="111"/>
      <c r="B58" s="117" t="s">
        <v>336</v>
      </c>
      <c r="C58" s="118">
        <v>10</v>
      </c>
      <c r="D58" s="117" t="s">
        <v>90</v>
      </c>
      <c r="E58" s="118" t="s">
        <v>91</v>
      </c>
      <c r="F58" s="42" t="s">
        <v>407</v>
      </c>
      <c r="G58" s="165" t="s">
        <v>408</v>
      </c>
      <c r="H58" s="43" t="s">
        <v>357</v>
      </c>
      <c r="I58" s="44"/>
      <c r="J58" s="43" t="s">
        <v>357</v>
      </c>
      <c r="K58" s="44"/>
      <c r="L58" s="134" t="s">
        <v>502</v>
      </c>
      <c r="M58" s="78"/>
      <c r="N58" s="45">
        <v>0</v>
      </c>
      <c r="O58" s="45">
        <v>0</v>
      </c>
      <c r="P58" s="46">
        <v>65063900</v>
      </c>
      <c r="Q58" s="51">
        <v>65333699</v>
      </c>
      <c r="R58" s="47">
        <v>103000000</v>
      </c>
      <c r="S58" s="97"/>
      <c r="T58" s="97"/>
      <c r="U58" s="97"/>
      <c r="V58" s="97"/>
      <c r="W58" s="97"/>
      <c r="X58" s="48">
        <f t="shared" si="6"/>
        <v>233397599</v>
      </c>
      <c r="Y58" s="49"/>
    </row>
    <row r="59" spans="1:25" ht="15.75" x14ac:dyDescent="0.25">
      <c r="A59" s="111"/>
      <c r="B59" s="117" t="s">
        <v>336</v>
      </c>
      <c r="C59" s="118">
        <v>11</v>
      </c>
      <c r="D59" s="117" t="s">
        <v>92</v>
      </c>
      <c r="E59" s="118" t="s">
        <v>93</v>
      </c>
      <c r="F59" s="42" t="s">
        <v>409</v>
      </c>
      <c r="G59" s="165" t="s">
        <v>394</v>
      </c>
      <c r="H59" s="43" t="s">
        <v>357</v>
      </c>
      <c r="I59" s="44"/>
      <c r="J59" s="43" t="s">
        <v>357</v>
      </c>
      <c r="K59" s="44"/>
      <c r="L59" s="134" t="s">
        <v>502</v>
      </c>
      <c r="M59" s="78"/>
      <c r="N59" s="45">
        <v>0</v>
      </c>
      <c r="O59" s="45">
        <v>0</v>
      </c>
      <c r="P59" s="46">
        <v>50000000</v>
      </c>
      <c r="Q59" s="51">
        <v>89622247</v>
      </c>
      <c r="R59" s="47">
        <v>63516600</v>
      </c>
      <c r="S59" s="97"/>
      <c r="T59" s="97"/>
      <c r="U59" s="97"/>
      <c r="V59" s="97"/>
      <c r="W59" s="97"/>
      <c r="X59" s="48">
        <f t="shared" si="6"/>
        <v>203138847</v>
      </c>
      <c r="Y59" s="49"/>
    </row>
    <row r="60" spans="1:25" ht="15.75" x14ac:dyDescent="0.25">
      <c r="A60" s="111"/>
      <c r="B60" s="117" t="s">
        <v>336</v>
      </c>
      <c r="C60" s="118">
        <v>12</v>
      </c>
      <c r="D60" s="117" t="s">
        <v>94</v>
      </c>
      <c r="E60" s="118" t="s">
        <v>95</v>
      </c>
      <c r="F60" s="42" t="s">
        <v>410</v>
      </c>
      <c r="G60" s="165" t="s">
        <v>411</v>
      </c>
      <c r="H60" s="43" t="s">
        <v>357</v>
      </c>
      <c r="I60" s="44"/>
      <c r="J60" s="43" t="s">
        <v>357</v>
      </c>
      <c r="K60" s="44"/>
      <c r="L60" s="134" t="s">
        <v>510</v>
      </c>
      <c r="M60" s="78"/>
      <c r="N60" s="45">
        <v>0</v>
      </c>
      <c r="O60" s="45">
        <v>0</v>
      </c>
      <c r="P60" s="46">
        <v>43000000</v>
      </c>
      <c r="Q60" s="51">
        <v>53820000</v>
      </c>
      <c r="R60" s="47">
        <v>55923450</v>
      </c>
      <c r="S60" s="97"/>
      <c r="T60" s="97"/>
      <c r="U60" s="97"/>
      <c r="V60" s="97"/>
      <c r="W60" s="97"/>
      <c r="X60" s="48">
        <f t="shared" si="6"/>
        <v>152743450</v>
      </c>
      <c r="Y60" s="49"/>
    </row>
    <row r="61" spans="1:25" ht="15.75" x14ac:dyDescent="0.25">
      <c r="A61" s="111"/>
      <c r="B61" s="117" t="s">
        <v>336</v>
      </c>
      <c r="C61" s="118">
        <v>13</v>
      </c>
      <c r="D61" s="117" t="s">
        <v>96</v>
      </c>
      <c r="E61" s="118" t="s">
        <v>36</v>
      </c>
      <c r="F61" s="42" t="s">
        <v>412</v>
      </c>
      <c r="G61" s="165" t="s">
        <v>394</v>
      </c>
      <c r="H61" s="43" t="s">
        <v>357</v>
      </c>
      <c r="I61" s="44"/>
      <c r="J61" s="43" t="s">
        <v>357</v>
      </c>
      <c r="K61" s="44"/>
      <c r="L61" s="134" t="s">
        <v>502</v>
      </c>
      <c r="M61" s="78"/>
      <c r="N61" s="45">
        <v>0</v>
      </c>
      <c r="O61" s="45">
        <v>0</v>
      </c>
      <c r="P61" s="46">
        <v>93000000</v>
      </c>
      <c r="Q61" s="51">
        <v>114098422</v>
      </c>
      <c r="R61" s="45">
        <v>0</v>
      </c>
      <c r="S61" s="98"/>
      <c r="T61" s="98"/>
      <c r="U61" s="98"/>
      <c r="V61" s="98"/>
      <c r="W61" s="98"/>
      <c r="X61" s="48">
        <f t="shared" si="6"/>
        <v>207098422</v>
      </c>
      <c r="Y61" s="49"/>
    </row>
    <row r="62" spans="1:25" ht="15.75" x14ac:dyDescent="0.25">
      <c r="A62" s="111"/>
      <c r="B62" s="117" t="s">
        <v>336</v>
      </c>
      <c r="C62" s="118">
        <v>14</v>
      </c>
      <c r="D62" s="117" t="s">
        <v>97</v>
      </c>
      <c r="E62" s="118" t="s">
        <v>98</v>
      </c>
      <c r="F62" s="42" t="s">
        <v>413</v>
      </c>
      <c r="G62" s="165" t="s">
        <v>414</v>
      </c>
      <c r="H62" s="43" t="s">
        <v>357</v>
      </c>
      <c r="I62" s="44"/>
      <c r="J62" s="43" t="s">
        <v>357</v>
      </c>
      <c r="K62" s="44"/>
      <c r="L62" s="134" t="s">
        <v>502</v>
      </c>
      <c r="M62" s="78"/>
      <c r="N62" s="45">
        <v>0</v>
      </c>
      <c r="O62" s="45">
        <v>0</v>
      </c>
      <c r="P62" s="46">
        <v>24576675</v>
      </c>
      <c r="Q62" s="51">
        <v>67500000</v>
      </c>
      <c r="R62" s="47">
        <v>57919500</v>
      </c>
      <c r="S62" s="97"/>
      <c r="T62" s="97"/>
      <c r="U62" s="97"/>
      <c r="V62" s="97"/>
      <c r="W62" s="97"/>
      <c r="X62" s="48">
        <f t="shared" si="6"/>
        <v>149996175</v>
      </c>
      <c r="Y62" s="49"/>
    </row>
    <row r="63" spans="1:25" ht="15.75" x14ac:dyDescent="0.25">
      <c r="A63" s="111"/>
      <c r="B63" s="117" t="s">
        <v>336</v>
      </c>
      <c r="C63" s="118">
        <v>15</v>
      </c>
      <c r="D63" s="117" t="s">
        <v>99</v>
      </c>
      <c r="E63" s="118" t="s">
        <v>100</v>
      </c>
      <c r="F63" s="42" t="s">
        <v>415</v>
      </c>
      <c r="G63" s="165" t="s">
        <v>416</v>
      </c>
      <c r="H63" s="43" t="s">
        <v>357</v>
      </c>
      <c r="I63" s="44"/>
      <c r="J63" s="43" t="s">
        <v>357</v>
      </c>
      <c r="K63" s="44"/>
      <c r="L63" s="134" t="s">
        <v>502</v>
      </c>
      <c r="M63" s="78"/>
      <c r="N63" s="45">
        <v>0</v>
      </c>
      <c r="O63" s="45">
        <v>0</v>
      </c>
      <c r="P63" s="46">
        <v>43000000</v>
      </c>
      <c r="Q63" s="51">
        <v>84755000</v>
      </c>
      <c r="R63" s="45">
        <v>0</v>
      </c>
      <c r="S63" s="98"/>
      <c r="T63" s="98"/>
      <c r="U63" s="98"/>
      <c r="V63" s="98"/>
      <c r="W63" s="98"/>
      <c r="X63" s="48">
        <f t="shared" si="6"/>
        <v>127755000</v>
      </c>
      <c r="Y63" s="49"/>
    </row>
    <row r="64" spans="1:25" ht="15.75" x14ac:dyDescent="0.25">
      <c r="A64" s="111"/>
      <c r="B64" s="117" t="s">
        <v>336</v>
      </c>
      <c r="C64" s="118">
        <v>16</v>
      </c>
      <c r="D64" s="117" t="s">
        <v>101</v>
      </c>
      <c r="E64" s="118" t="s">
        <v>102</v>
      </c>
      <c r="F64" s="42" t="s">
        <v>417</v>
      </c>
      <c r="G64" s="165" t="s">
        <v>418</v>
      </c>
      <c r="H64" s="43" t="s">
        <v>357</v>
      </c>
      <c r="I64" s="44"/>
      <c r="J64" s="43" t="s">
        <v>357</v>
      </c>
      <c r="K64" s="44"/>
      <c r="L64" s="137" t="s">
        <v>510</v>
      </c>
      <c r="M64" s="78"/>
      <c r="N64" s="45">
        <v>0</v>
      </c>
      <c r="O64" s="45">
        <v>0</v>
      </c>
      <c r="P64" s="46">
        <v>52044611</v>
      </c>
      <c r="Q64" s="51">
        <v>177779245</v>
      </c>
      <c r="R64" s="45">
        <v>0</v>
      </c>
      <c r="S64" s="98"/>
      <c r="T64" s="98"/>
      <c r="U64" s="98"/>
      <c r="V64" s="98"/>
      <c r="W64" s="98"/>
      <c r="X64" s="48">
        <f t="shared" si="6"/>
        <v>229823856</v>
      </c>
      <c r="Y64" s="49"/>
    </row>
    <row r="65" spans="1:25" s="2" customFormat="1" ht="15.75" x14ac:dyDescent="0.25">
      <c r="A65" s="114"/>
      <c r="B65" s="115"/>
      <c r="C65" s="116"/>
      <c r="D65" s="115"/>
      <c r="E65" s="116"/>
      <c r="F65" s="115"/>
      <c r="G65" s="116"/>
      <c r="H65" s="4"/>
      <c r="I65" s="4"/>
      <c r="J65" s="4"/>
      <c r="K65" s="4"/>
      <c r="L65" s="128"/>
      <c r="M65" s="129"/>
      <c r="N65" s="24"/>
      <c r="O65" s="24"/>
      <c r="P65" s="24">
        <f>SUM(P49:P64)</f>
        <v>1195603070.01</v>
      </c>
      <c r="Q65" s="24">
        <f t="shared" ref="Q65:R65" si="7">SUM(Q49:Q64)</f>
        <v>1061949622</v>
      </c>
      <c r="R65" s="24">
        <f t="shared" si="7"/>
        <v>683936250</v>
      </c>
      <c r="S65" s="24"/>
      <c r="T65" s="24"/>
      <c r="U65" s="24">
        <f>SUM(U49:U64)</f>
        <v>0</v>
      </c>
      <c r="V65" s="24">
        <f t="shared" ref="V65" si="8">SUM(V49:V64)</f>
        <v>0</v>
      </c>
      <c r="W65" s="24"/>
      <c r="X65" s="195">
        <f t="shared" si="6"/>
        <v>2941488942.0100002</v>
      </c>
      <c r="Y65" s="25"/>
    </row>
    <row r="66" spans="1:25" ht="15.75" x14ac:dyDescent="0.25">
      <c r="A66" s="111">
        <v>5</v>
      </c>
      <c r="B66" s="1" t="s">
        <v>107</v>
      </c>
      <c r="C66" s="112">
        <v>1</v>
      </c>
      <c r="D66" s="127" t="s">
        <v>104</v>
      </c>
      <c r="E66" s="171" t="s">
        <v>211</v>
      </c>
      <c r="F66" s="126" t="s">
        <v>656</v>
      </c>
      <c r="G66" s="112" t="s">
        <v>482</v>
      </c>
      <c r="H66" s="57" t="s">
        <v>366</v>
      </c>
      <c r="I66" s="3"/>
      <c r="J66" s="3"/>
      <c r="K66" s="3"/>
      <c r="L66" s="83" t="s">
        <v>502</v>
      </c>
      <c r="M66" s="78"/>
      <c r="N66" s="13"/>
      <c r="O66" s="13"/>
      <c r="P66" s="13"/>
      <c r="Q66" s="13"/>
      <c r="R66" s="13"/>
      <c r="S66" s="96"/>
      <c r="T66" s="96"/>
      <c r="U66" s="96"/>
      <c r="V66" s="96"/>
      <c r="W66" s="96"/>
      <c r="X66" s="21">
        <f t="shared" ref="X66:X92" si="9">N66+O66+P66+Q66+R66</f>
        <v>0</v>
      </c>
      <c r="Y66" s="1"/>
    </row>
    <row r="67" spans="1:25" ht="15.75" x14ac:dyDescent="0.25">
      <c r="A67" s="111"/>
      <c r="B67" s="1" t="s">
        <v>107</v>
      </c>
      <c r="C67" s="112">
        <v>2</v>
      </c>
      <c r="D67" s="127" t="s">
        <v>107</v>
      </c>
      <c r="E67" s="171" t="s">
        <v>108</v>
      </c>
      <c r="F67" s="126" t="s">
        <v>657</v>
      </c>
      <c r="G67" s="112" t="s">
        <v>673</v>
      </c>
      <c r="H67" s="57" t="s">
        <v>366</v>
      </c>
      <c r="I67" s="3"/>
      <c r="J67" s="3"/>
      <c r="K67" s="3"/>
      <c r="L67" s="83" t="s">
        <v>502</v>
      </c>
      <c r="M67" s="78"/>
      <c r="N67" s="13"/>
      <c r="O67" s="13"/>
      <c r="P67" s="13">
        <v>110000000</v>
      </c>
      <c r="Q67" s="13"/>
      <c r="R67" s="13"/>
      <c r="S67" s="96"/>
      <c r="T67" s="96"/>
      <c r="U67" s="96"/>
      <c r="V67" s="96"/>
      <c r="W67" s="96"/>
      <c r="X67" s="21">
        <f t="shared" si="9"/>
        <v>110000000</v>
      </c>
      <c r="Y67" s="1"/>
    </row>
    <row r="68" spans="1:25" ht="15.75" x14ac:dyDescent="0.25">
      <c r="A68" s="111"/>
      <c r="B68" s="1" t="s">
        <v>107</v>
      </c>
      <c r="C68" s="112">
        <v>3</v>
      </c>
      <c r="D68" s="127" t="s">
        <v>109</v>
      </c>
      <c r="E68" s="171" t="s">
        <v>110</v>
      </c>
      <c r="F68" s="126" t="s">
        <v>658</v>
      </c>
      <c r="G68" s="112" t="s">
        <v>682</v>
      </c>
      <c r="H68" s="57"/>
      <c r="I68" s="3"/>
      <c r="J68" s="3"/>
      <c r="K68" s="57" t="s">
        <v>366</v>
      </c>
      <c r="L68" s="83" t="s">
        <v>502</v>
      </c>
      <c r="M68" s="78"/>
      <c r="N68" s="13"/>
      <c r="O68" s="13"/>
      <c r="P68" s="13">
        <v>64983608</v>
      </c>
      <c r="Q68" s="13"/>
      <c r="R68" s="13"/>
      <c r="S68" s="96"/>
      <c r="T68" s="96"/>
      <c r="U68" s="96"/>
      <c r="V68" s="96"/>
      <c r="W68" s="96"/>
      <c r="X68" s="21">
        <f t="shared" si="9"/>
        <v>64983608</v>
      </c>
      <c r="Y68" s="1"/>
    </row>
    <row r="69" spans="1:25" ht="15.75" x14ac:dyDescent="0.25">
      <c r="A69" s="111"/>
      <c r="B69" s="1" t="s">
        <v>107</v>
      </c>
      <c r="C69" s="112">
        <v>4</v>
      </c>
      <c r="D69" s="127" t="s">
        <v>111</v>
      </c>
      <c r="E69" s="171" t="s">
        <v>112</v>
      </c>
      <c r="F69" s="126" t="s">
        <v>659</v>
      </c>
      <c r="G69" s="112" t="s">
        <v>674</v>
      </c>
      <c r="H69" s="57" t="s">
        <v>366</v>
      </c>
      <c r="I69" s="3"/>
      <c r="J69" s="3"/>
      <c r="K69" s="3"/>
      <c r="L69" s="83" t="s">
        <v>502</v>
      </c>
      <c r="M69" s="78"/>
      <c r="N69" s="13"/>
      <c r="O69" s="13"/>
      <c r="P69" s="13">
        <v>40000000</v>
      </c>
      <c r="Q69" s="13"/>
      <c r="R69" s="13"/>
      <c r="S69" s="96"/>
      <c r="T69" s="96"/>
      <c r="U69" s="96"/>
      <c r="V69" s="96"/>
      <c r="W69" s="96"/>
      <c r="X69" s="21">
        <f t="shared" si="9"/>
        <v>40000000</v>
      </c>
      <c r="Y69" s="1"/>
    </row>
    <row r="70" spans="1:25" ht="15.75" x14ac:dyDescent="0.25">
      <c r="A70" s="111"/>
      <c r="B70" s="1" t="s">
        <v>107</v>
      </c>
      <c r="C70" s="112">
        <v>5</v>
      </c>
      <c r="D70" s="127" t="s">
        <v>113</v>
      </c>
      <c r="E70" s="171" t="s">
        <v>114</v>
      </c>
      <c r="F70" s="126" t="s">
        <v>660</v>
      </c>
      <c r="G70" s="112" t="s">
        <v>482</v>
      </c>
      <c r="H70" s="57" t="s">
        <v>366</v>
      </c>
      <c r="I70" s="3"/>
      <c r="J70" s="3"/>
      <c r="K70" s="3"/>
      <c r="L70" s="83" t="s">
        <v>503</v>
      </c>
      <c r="M70" s="78"/>
      <c r="N70" s="13"/>
      <c r="O70" s="13"/>
      <c r="P70" s="13"/>
      <c r="Q70" s="13"/>
      <c r="R70" s="13"/>
      <c r="S70" s="96"/>
      <c r="T70" s="96"/>
      <c r="U70" s="96"/>
      <c r="V70" s="96"/>
      <c r="W70" s="96"/>
      <c r="X70" s="21">
        <f t="shared" si="9"/>
        <v>0</v>
      </c>
      <c r="Y70" s="1"/>
    </row>
    <row r="71" spans="1:25" ht="15.75" x14ac:dyDescent="0.25">
      <c r="A71" s="111"/>
      <c r="B71" s="1" t="s">
        <v>107</v>
      </c>
      <c r="C71" s="112">
        <v>6</v>
      </c>
      <c r="D71" s="127" t="s">
        <v>115</v>
      </c>
      <c r="E71" s="171" t="s">
        <v>116</v>
      </c>
      <c r="F71" s="126" t="s">
        <v>661</v>
      </c>
      <c r="G71" s="112" t="s">
        <v>568</v>
      </c>
      <c r="H71" s="57" t="s">
        <v>366</v>
      </c>
      <c r="I71" s="3"/>
      <c r="J71" s="3"/>
      <c r="K71" s="3"/>
      <c r="L71" s="83" t="s">
        <v>506</v>
      </c>
      <c r="M71" s="78"/>
      <c r="N71" s="13"/>
      <c r="O71" s="13">
        <v>72072734</v>
      </c>
      <c r="P71" s="13">
        <v>50000000</v>
      </c>
      <c r="Q71" s="13"/>
      <c r="R71" s="13"/>
      <c r="S71" s="96"/>
      <c r="T71" s="96"/>
      <c r="U71" s="96"/>
      <c r="V71" s="96"/>
      <c r="W71" s="96"/>
      <c r="X71" s="21">
        <f t="shared" si="9"/>
        <v>122072734</v>
      </c>
      <c r="Y71" s="1"/>
    </row>
    <row r="72" spans="1:25" ht="15.75" x14ac:dyDescent="0.25">
      <c r="A72" s="111"/>
      <c r="B72" s="1" t="s">
        <v>107</v>
      </c>
      <c r="C72" s="112">
        <v>7</v>
      </c>
      <c r="D72" s="127" t="s">
        <v>117</v>
      </c>
      <c r="E72" s="171" t="s">
        <v>118</v>
      </c>
      <c r="F72" s="126" t="s">
        <v>662</v>
      </c>
      <c r="G72" s="112" t="s">
        <v>482</v>
      </c>
      <c r="H72" s="57" t="s">
        <v>366</v>
      </c>
      <c r="I72" s="3"/>
      <c r="J72" s="3"/>
      <c r="K72" s="3"/>
      <c r="L72" s="83" t="s">
        <v>507</v>
      </c>
      <c r="M72" s="78"/>
      <c r="N72" s="13"/>
      <c r="O72" s="13">
        <v>100000500</v>
      </c>
      <c r="P72" s="13">
        <v>10200000</v>
      </c>
      <c r="Q72" s="13"/>
      <c r="R72" s="13"/>
      <c r="S72" s="96"/>
      <c r="T72" s="96"/>
      <c r="U72" s="96"/>
      <c r="V72" s="96"/>
      <c r="W72" s="96"/>
      <c r="X72" s="21">
        <f t="shared" si="9"/>
        <v>110200500</v>
      </c>
      <c r="Y72" s="1"/>
    </row>
    <row r="73" spans="1:25" ht="15.75" x14ac:dyDescent="0.25">
      <c r="A73" s="111"/>
      <c r="B73" s="1" t="s">
        <v>107</v>
      </c>
      <c r="C73" s="112">
        <v>8</v>
      </c>
      <c r="D73" s="127" t="s">
        <v>119</v>
      </c>
      <c r="E73" s="171" t="s">
        <v>120</v>
      </c>
      <c r="F73" s="126" t="s">
        <v>663</v>
      </c>
      <c r="G73" s="112" t="s">
        <v>675</v>
      </c>
      <c r="H73" s="57" t="s">
        <v>366</v>
      </c>
      <c r="I73" s="3"/>
      <c r="J73" s="3"/>
      <c r="K73" s="3"/>
      <c r="L73" s="83" t="s">
        <v>503</v>
      </c>
      <c r="M73" s="78"/>
      <c r="N73" s="13"/>
      <c r="O73" s="13">
        <v>50000000</v>
      </c>
      <c r="P73" s="13">
        <v>78188000</v>
      </c>
      <c r="Q73" s="13"/>
      <c r="R73" s="13"/>
      <c r="S73" s="96"/>
      <c r="T73" s="96"/>
      <c r="U73" s="96"/>
      <c r="V73" s="96"/>
      <c r="W73" s="96"/>
      <c r="X73" s="21">
        <f t="shared" si="9"/>
        <v>128188000</v>
      </c>
      <c r="Y73" s="1"/>
    </row>
    <row r="74" spans="1:25" x14ac:dyDescent="0.25">
      <c r="A74" s="111"/>
      <c r="B74" s="1" t="s">
        <v>107</v>
      </c>
      <c r="C74" s="112">
        <v>9</v>
      </c>
      <c r="D74" s="127" t="s">
        <v>121</v>
      </c>
      <c r="E74" s="171" t="s">
        <v>36</v>
      </c>
      <c r="F74" s="126" t="s">
        <v>664</v>
      </c>
      <c r="G74" s="112" t="s">
        <v>676</v>
      </c>
      <c r="H74" s="57" t="s">
        <v>366</v>
      </c>
      <c r="I74" s="3"/>
      <c r="J74" s="3"/>
      <c r="K74" s="3"/>
      <c r="L74" s="112" t="s">
        <v>503</v>
      </c>
      <c r="M74" s="78"/>
      <c r="N74" s="13">
        <v>35000000</v>
      </c>
      <c r="O74" s="13"/>
      <c r="P74" s="13">
        <v>15820000</v>
      </c>
      <c r="Q74" s="13"/>
      <c r="R74" s="13"/>
      <c r="S74" s="96"/>
      <c r="T74" s="96"/>
      <c r="U74" s="96"/>
      <c r="V74" s="96"/>
      <c r="W74" s="96"/>
      <c r="X74" s="21">
        <f t="shared" si="9"/>
        <v>50820000</v>
      </c>
      <c r="Y74" s="1"/>
    </row>
    <row r="75" spans="1:25" ht="15.75" x14ac:dyDescent="0.25">
      <c r="A75" s="111"/>
      <c r="B75" s="1" t="s">
        <v>107</v>
      </c>
      <c r="C75" s="112">
        <v>10</v>
      </c>
      <c r="D75" s="160" t="s">
        <v>122</v>
      </c>
      <c r="E75" s="171" t="s">
        <v>123</v>
      </c>
      <c r="F75" s="126" t="s">
        <v>665</v>
      </c>
      <c r="G75" s="112"/>
      <c r="H75" s="57"/>
      <c r="I75" s="3"/>
      <c r="J75" s="3"/>
      <c r="K75" s="57" t="s">
        <v>366</v>
      </c>
      <c r="L75" s="83" t="s">
        <v>503</v>
      </c>
      <c r="M75" s="78"/>
      <c r="N75" s="13">
        <v>5089700</v>
      </c>
      <c r="O75" s="13"/>
      <c r="P75" s="13">
        <v>95200000</v>
      </c>
      <c r="Q75" s="13"/>
      <c r="R75" s="13"/>
      <c r="S75" s="96"/>
      <c r="T75" s="96"/>
      <c r="U75" s="96"/>
      <c r="V75" s="96"/>
      <c r="W75" s="96"/>
      <c r="X75" s="21">
        <f t="shared" si="9"/>
        <v>100289700</v>
      </c>
      <c r="Y75" s="1"/>
    </row>
    <row r="76" spans="1:25" ht="15.75" x14ac:dyDescent="0.25">
      <c r="A76" s="111"/>
      <c r="B76" s="1" t="s">
        <v>107</v>
      </c>
      <c r="C76" s="112">
        <v>11</v>
      </c>
      <c r="D76" s="127" t="s">
        <v>125</v>
      </c>
      <c r="E76" s="171" t="s">
        <v>651</v>
      </c>
      <c r="F76" s="126" t="s">
        <v>666</v>
      </c>
      <c r="G76" s="112" t="s">
        <v>680</v>
      </c>
      <c r="H76" s="57" t="s">
        <v>366</v>
      </c>
      <c r="I76" s="3"/>
      <c r="J76" s="3"/>
      <c r="K76" s="3"/>
      <c r="L76" s="83" t="s">
        <v>509</v>
      </c>
      <c r="M76" s="78"/>
      <c r="N76" s="13"/>
      <c r="O76" s="13"/>
      <c r="P76" s="13"/>
      <c r="Q76" s="13"/>
      <c r="R76" s="13"/>
      <c r="S76" s="96"/>
      <c r="T76" s="96"/>
      <c r="U76" s="96"/>
      <c r="V76" s="96"/>
      <c r="W76" s="96"/>
      <c r="X76" s="21">
        <f t="shared" si="9"/>
        <v>0</v>
      </c>
      <c r="Y76" s="1"/>
    </row>
    <row r="77" spans="1:25" ht="15.75" x14ac:dyDescent="0.25">
      <c r="A77" s="111"/>
      <c r="B77" s="1" t="s">
        <v>107</v>
      </c>
      <c r="C77" s="112">
        <v>12</v>
      </c>
      <c r="D77" s="127" t="s">
        <v>126</v>
      </c>
      <c r="E77" s="171" t="s">
        <v>127</v>
      </c>
      <c r="F77" s="126" t="s">
        <v>667</v>
      </c>
      <c r="G77" s="112" t="s">
        <v>677</v>
      </c>
      <c r="H77" s="57" t="s">
        <v>366</v>
      </c>
      <c r="I77" s="3"/>
      <c r="J77" s="3"/>
      <c r="K77" s="3"/>
      <c r="L77" s="83" t="s">
        <v>507</v>
      </c>
      <c r="M77" s="78"/>
      <c r="N77" s="13"/>
      <c r="O77" s="13"/>
      <c r="P77" s="13">
        <v>81865800</v>
      </c>
      <c r="Q77" s="13"/>
      <c r="R77" s="13"/>
      <c r="S77" s="96"/>
      <c r="T77" s="96"/>
      <c r="U77" s="96"/>
      <c r="V77" s="96"/>
      <c r="W77" s="96"/>
      <c r="X77" s="21">
        <f t="shared" si="9"/>
        <v>81865800</v>
      </c>
      <c r="Y77" s="1"/>
    </row>
    <row r="78" spans="1:25" x14ac:dyDescent="0.25">
      <c r="A78" s="111"/>
      <c r="B78" s="1" t="s">
        <v>107</v>
      </c>
      <c r="C78" s="112">
        <v>13</v>
      </c>
      <c r="D78" s="127" t="s">
        <v>128</v>
      </c>
      <c r="E78" s="171" t="s">
        <v>76</v>
      </c>
      <c r="F78" s="126" t="s">
        <v>668</v>
      </c>
      <c r="G78" s="112" t="s">
        <v>678</v>
      </c>
      <c r="H78" s="57" t="s">
        <v>366</v>
      </c>
      <c r="I78" s="3"/>
      <c r="J78" s="3"/>
      <c r="K78" s="3"/>
      <c r="L78" s="112" t="s">
        <v>503</v>
      </c>
      <c r="M78" s="78"/>
      <c r="N78" s="13"/>
      <c r="O78" s="13"/>
      <c r="P78" s="13">
        <v>25915000</v>
      </c>
      <c r="Q78" s="13"/>
      <c r="R78" s="13"/>
      <c r="S78" s="96"/>
      <c r="T78" s="96"/>
      <c r="U78" s="96"/>
      <c r="V78" s="96"/>
      <c r="W78" s="96"/>
      <c r="X78" s="21">
        <f t="shared" si="9"/>
        <v>25915000</v>
      </c>
      <c r="Y78" s="1"/>
    </row>
    <row r="79" spans="1:25" x14ac:dyDescent="0.25">
      <c r="A79" s="111"/>
      <c r="B79" s="1" t="s">
        <v>107</v>
      </c>
      <c r="C79" s="112">
        <v>14</v>
      </c>
      <c r="D79" s="127" t="s">
        <v>129</v>
      </c>
      <c r="E79" s="171" t="s">
        <v>130</v>
      </c>
      <c r="F79" s="126" t="s">
        <v>669</v>
      </c>
      <c r="G79" s="112" t="s">
        <v>482</v>
      </c>
      <c r="H79" s="57" t="s">
        <v>366</v>
      </c>
      <c r="I79" s="3"/>
      <c r="J79" s="3"/>
      <c r="K79" s="3"/>
      <c r="L79" s="112" t="s">
        <v>503</v>
      </c>
      <c r="M79" s="78"/>
      <c r="N79" s="13"/>
      <c r="O79" s="13"/>
      <c r="P79" s="13"/>
      <c r="Q79" s="13"/>
      <c r="R79" s="13"/>
      <c r="S79" s="96"/>
      <c r="T79" s="96"/>
      <c r="U79" s="96"/>
      <c r="V79" s="96"/>
      <c r="W79" s="96"/>
      <c r="X79" s="21">
        <f t="shared" si="9"/>
        <v>0</v>
      </c>
      <c r="Y79" s="1"/>
    </row>
    <row r="80" spans="1:25" x14ac:dyDescent="0.25">
      <c r="A80" s="111"/>
      <c r="B80" s="1" t="s">
        <v>107</v>
      </c>
      <c r="C80" s="112">
        <v>15</v>
      </c>
      <c r="D80" s="160" t="s">
        <v>131</v>
      </c>
      <c r="E80" s="171" t="s">
        <v>132</v>
      </c>
      <c r="F80" s="126"/>
      <c r="G80" s="112"/>
      <c r="H80" s="57" t="s">
        <v>366</v>
      </c>
      <c r="I80" s="3"/>
      <c r="J80" s="3"/>
      <c r="K80" s="3"/>
      <c r="L80" s="112" t="s">
        <v>503</v>
      </c>
      <c r="M80" s="78"/>
      <c r="N80" s="13"/>
      <c r="O80" s="13"/>
      <c r="P80" s="13"/>
      <c r="Q80" s="13"/>
      <c r="R80" s="13"/>
      <c r="S80" s="96"/>
      <c r="T80" s="96"/>
      <c r="U80" s="96"/>
      <c r="V80" s="96"/>
      <c r="W80" s="96"/>
      <c r="X80" s="21">
        <f t="shared" si="9"/>
        <v>0</v>
      </c>
      <c r="Y80" s="1"/>
    </row>
    <row r="81" spans="1:25" x14ac:dyDescent="0.25">
      <c r="A81" s="111"/>
      <c r="B81" s="1" t="s">
        <v>107</v>
      </c>
      <c r="C81" s="112">
        <v>16</v>
      </c>
      <c r="D81" s="127" t="s">
        <v>133</v>
      </c>
      <c r="E81" s="171" t="s">
        <v>134</v>
      </c>
      <c r="F81" s="126" t="s">
        <v>670</v>
      </c>
      <c r="G81" s="112" t="s">
        <v>681</v>
      </c>
      <c r="H81" s="57" t="s">
        <v>366</v>
      </c>
      <c r="I81" s="3"/>
      <c r="J81" s="3"/>
      <c r="K81" s="3"/>
      <c r="L81" s="112" t="s">
        <v>503</v>
      </c>
      <c r="M81" s="78"/>
      <c r="N81" s="13"/>
      <c r="O81" s="13"/>
      <c r="P81" s="13"/>
      <c r="Q81" s="13"/>
      <c r="R81" s="13"/>
      <c r="S81" s="96"/>
      <c r="T81" s="96"/>
      <c r="U81" s="96"/>
      <c r="V81" s="96"/>
      <c r="W81" s="96"/>
      <c r="X81" s="21">
        <f t="shared" si="9"/>
        <v>0</v>
      </c>
      <c r="Y81" s="1"/>
    </row>
    <row r="82" spans="1:25" ht="15.75" x14ac:dyDescent="0.25">
      <c r="A82" s="111"/>
      <c r="B82" s="1" t="s">
        <v>107</v>
      </c>
      <c r="C82" s="112">
        <v>17</v>
      </c>
      <c r="D82" s="127" t="s">
        <v>135</v>
      </c>
      <c r="E82" s="171" t="s">
        <v>136</v>
      </c>
      <c r="F82" s="126" t="s">
        <v>671</v>
      </c>
      <c r="G82" s="112" t="s">
        <v>482</v>
      </c>
      <c r="H82" s="57" t="s">
        <v>366</v>
      </c>
      <c r="I82" s="3"/>
      <c r="J82" s="3"/>
      <c r="K82" s="3"/>
      <c r="L82" s="83" t="s">
        <v>503</v>
      </c>
      <c r="M82" s="78"/>
      <c r="N82" s="13"/>
      <c r="O82" s="13"/>
      <c r="P82" s="13"/>
      <c r="Q82" s="13"/>
      <c r="R82" s="13"/>
      <c r="S82" s="96"/>
      <c r="T82" s="96"/>
      <c r="U82" s="96"/>
      <c r="V82" s="96"/>
      <c r="W82" s="96"/>
      <c r="X82" s="21">
        <f t="shared" si="9"/>
        <v>0</v>
      </c>
      <c r="Y82" s="1"/>
    </row>
    <row r="83" spans="1:25" ht="15.75" x14ac:dyDescent="0.25">
      <c r="A83" s="111"/>
      <c r="B83" s="1" t="s">
        <v>107</v>
      </c>
      <c r="C83" s="112">
        <v>18</v>
      </c>
      <c r="D83" s="127" t="s">
        <v>138</v>
      </c>
      <c r="E83" s="171" t="s">
        <v>139</v>
      </c>
      <c r="F83" s="126" t="s">
        <v>672</v>
      </c>
      <c r="G83" s="112" t="s">
        <v>679</v>
      </c>
      <c r="H83" s="57" t="s">
        <v>366</v>
      </c>
      <c r="I83" s="3"/>
      <c r="J83" s="3"/>
      <c r="K83" s="3"/>
      <c r="L83" s="83" t="s">
        <v>503</v>
      </c>
      <c r="M83" s="78"/>
      <c r="N83" s="13"/>
      <c r="O83" s="13"/>
      <c r="P83" s="13">
        <v>100000000</v>
      </c>
      <c r="Q83" s="13"/>
      <c r="R83" s="13"/>
      <c r="S83" s="96"/>
      <c r="T83" s="96"/>
      <c r="U83" s="96"/>
      <c r="V83" s="96"/>
      <c r="W83" s="96"/>
      <c r="X83" s="21">
        <f t="shared" si="9"/>
        <v>100000000</v>
      </c>
      <c r="Y83" s="1"/>
    </row>
    <row r="84" spans="1:25" ht="15.75" x14ac:dyDescent="0.25">
      <c r="A84" s="111"/>
      <c r="B84" s="1" t="s">
        <v>107</v>
      </c>
      <c r="C84" s="112">
        <v>19</v>
      </c>
      <c r="D84" s="1" t="s">
        <v>103</v>
      </c>
      <c r="E84" s="112" t="s">
        <v>557</v>
      </c>
      <c r="F84" s="1" t="s">
        <v>557</v>
      </c>
      <c r="G84" s="112"/>
      <c r="H84" s="3"/>
      <c r="I84" s="3"/>
      <c r="J84" s="3"/>
      <c r="K84" s="57" t="s">
        <v>366</v>
      </c>
      <c r="L84" s="83" t="s">
        <v>503</v>
      </c>
      <c r="M84" s="78"/>
      <c r="N84" s="13"/>
      <c r="O84" s="13"/>
      <c r="P84" s="13">
        <v>115000000</v>
      </c>
      <c r="Q84" s="13"/>
      <c r="R84" s="13"/>
      <c r="S84" s="96"/>
      <c r="T84" s="96"/>
      <c r="U84" s="96"/>
      <c r="V84" s="96"/>
      <c r="W84" s="96"/>
      <c r="X84" s="21">
        <f t="shared" si="9"/>
        <v>115000000</v>
      </c>
      <c r="Y84" s="1"/>
    </row>
    <row r="85" spans="1:25" ht="15.75" x14ac:dyDescent="0.25">
      <c r="A85" s="111"/>
      <c r="B85" s="1" t="s">
        <v>107</v>
      </c>
      <c r="C85" s="112">
        <v>20</v>
      </c>
      <c r="D85" s="1" t="s">
        <v>653</v>
      </c>
      <c r="E85" s="112" t="s">
        <v>557</v>
      </c>
      <c r="F85" s="112" t="s">
        <v>557</v>
      </c>
      <c r="G85" s="112"/>
      <c r="H85" s="3"/>
      <c r="I85" s="3"/>
      <c r="J85" s="3"/>
      <c r="K85" s="57" t="s">
        <v>366</v>
      </c>
      <c r="L85" s="83" t="s">
        <v>503</v>
      </c>
      <c r="M85" s="78"/>
      <c r="N85" s="13"/>
      <c r="O85" s="13">
        <v>20000000</v>
      </c>
      <c r="P85" s="13"/>
      <c r="Q85" s="13"/>
      <c r="R85" s="13"/>
      <c r="S85" s="96"/>
      <c r="T85" s="96"/>
      <c r="U85" s="96"/>
      <c r="V85" s="96"/>
      <c r="W85" s="96"/>
      <c r="X85" s="21">
        <f t="shared" si="9"/>
        <v>20000000</v>
      </c>
      <c r="Y85" s="1"/>
    </row>
    <row r="86" spans="1:25" x14ac:dyDescent="0.25">
      <c r="A86" s="111"/>
      <c r="B86" s="1" t="s">
        <v>107</v>
      </c>
      <c r="C86" s="112">
        <v>21</v>
      </c>
      <c r="D86" s="1" t="s">
        <v>105</v>
      </c>
      <c r="E86" s="112" t="s">
        <v>652</v>
      </c>
      <c r="F86" s="112" t="s">
        <v>557</v>
      </c>
      <c r="G86" s="112"/>
      <c r="H86" s="3"/>
      <c r="I86" s="3"/>
      <c r="J86" s="3"/>
      <c r="K86" s="57" t="s">
        <v>366</v>
      </c>
      <c r="L86" s="112" t="s">
        <v>503</v>
      </c>
      <c r="M86" s="78"/>
      <c r="N86" s="13"/>
      <c r="O86" s="13"/>
      <c r="P86" s="13"/>
      <c r="Q86" s="13"/>
      <c r="R86" s="13"/>
      <c r="S86" s="96"/>
      <c r="T86" s="96"/>
      <c r="U86" s="96"/>
      <c r="V86" s="96"/>
      <c r="W86" s="96"/>
      <c r="X86" s="21">
        <f t="shared" si="9"/>
        <v>0</v>
      </c>
      <c r="Y86" s="1"/>
    </row>
    <row r="87" spans="1:25" ht="15.75" x14ac:dyDescent="0.25">
      <c r="A87" s="111"/>
      <c r="B87" s="1" t="s">
        <v>107</v>
      </c>
      <c r="C87" s="112">
        <v>22</v>
      </c>
      <c r="D87" s="1" t="s">
        <v>106</v>
      </c>
      <c r="E87" s="112" t="s">
        <v>239</v>
      </c>
      <c r="F87" s="112" t="s">
        <v>557</v>
      </c>
      <c r="G87" s="112"/>
      <c r="H87" s="3"/>
      <c r="I87" s="3"/>
      <c r="J87" s="3"/>
      <c r="K87" s="57" t="s">
        <v>366</v>
      </c>
      <c r="L87" s="83" t="s">
        <v>510</v>
      </c>
      <c r="M87" s="78"/>
      <c r="N87" s="13"/>
      <c r="O87" s="13">
        <v>50171090</v>
      </c>
      <c r="P87" s="13">
        <v>81000000</v>
      </c>
      <c r="Q87" s="13"/>
      <c r="R87" s="13"/>
      <c r="S87" s="96"/>
      <c r="T87" s="96"/>
      <c r="U87" s="96"/>
      <c r="V87" s="96"/>
      <c r="W87" s="96"/>
      <c r="X87" s="21">
        <f t="shared" si="9"/>
        <v>131171090</v>
      </c>
      <c r="Y87" s="1"/>
    </row>
    <row r="88" spans="1:25" ht="15.75" x14ac:dyDescent="0.25">
      <c r="A88" s="111"/>
      <c r="B88" s="1" t="s">
        <v>107</v>
      </c>
      <c r="C88" s="112">
        <v>23</v>
      </c>
      <c r="D88" s="1" t="s">
        <v>654</v>
      </c>
      <c r="E88" s="112" t="s">
        <v>136</v>
      </c>
      <c r="F88" s="112" t="s">
        <v>557</v>
      </c>
      <c r="G88" s="112"/>
      <c r="H88" s="3"/>
      <c r="I88" s="3"/>
      <c r="J88" s="3"/>
      <c r="K88" s="57" t="s">
        <v>366</v>
      </c>
      <c r="L88" s="83" t="s">
        <v>508</v>
      </c>
      <c r="M88" s="78"/>
      <c r="N88" s="13"/>
      <c r="O88" s="13"/>
      <c r="P88" s="13">
        <v>50000000</v>
      </c>
      <c r="Q88" s="13"/>
      <c r="R88" s="13"/>
      <c r="S88" s="96"/>
      <c r="T88" s="96"/>
      <c r="U88" s="96"/>
      <c r="V88" s="96"/>
      <c r="W88" s="96"/>
      <c r="X88" s="21">
        <f t="shared" si="9"/>
        <v>50000000</v>
      </c>
      <c r="Y88" s="1"/>
    </row>
    <row r="89" spans="1:25" ht="15.75" x14ac:dyDescent="0.25">
      <c r="A89" s="111"/>
      <c r="B89" s="1" t="s">
        <v>107</v>
      </c>
      <c r="C89" s="112">
        <v>24</v>
      </c>
      <c r="D89" s="1" t="s">
        <v>655</v>
      </c>
      <c r="E89" s="112" t="s">
        <v>557</v>
      </c>
      <c r="F89" s="112" t="s">
        <v>557</v>
      </c>
      <c r="G89" s="112"/>
      <c r="H89" s="3"/>
      <c r="I89" s="3"/>
      <c r="J89" s="3"/>
      <c r="K89" s="57" t="s">
        <v>366</v>
      </c>
      <c r="L89" s="83" t="s">
        <v>508</v>
      </c>
      <c r="M89" s="78"/>
      <c r="N89" s="13"/>
      <c r="O89" s="13"/>
      <c r="P89" s="13"/>
      <c r="Q89" s="13"/>
      <c r="R89" s="13"/>
      <c r="S89" s="96"/>
      <c r="T89" s="96"/>
      <c r="U89" s="96"/>
      <c r="V89" s="96"/>
      <c r="W89" s="96"/>
      <c r="X89" s="21">
        <f t="shared" si="9"/>
        <v>0</v>
      </c>
      <c r="Y89" s="1"/>
    </row>
    <row r="90" spans="1:25" ht="15.75" x14ac:dyDescent="0.25">
      <c r="A90" s="111"/>
      <c r="B90" s="1" t="s">
        <v>107</v>
      </c>
      <c r="C90" s="112">
        <v>25</v>
      </c>
      <c r="D90" s="1" t="s">
        <v>124</v>
      </c>
      <c r="E90" s="112" t="s">
        <v>557</v>
      </c>
      <c r="F90" s="112" t="s">
        <v>557</v>
      </c>
      <c r="G90" s="112"/>
      <c r="H90" s="3"/>
      <c r="I90" s="3"/>
      <c r="J90" s="3"/>
      <c r="K90" s="57" t="s">
        <v>366</v>
      </c>
      <c r="L90" s="83" t="s">
        <v>508</v>
      </c>
      <c r="M90" s="78"/>
      <c r="N90" s="13"/>
      <c r="O90" s="13">
        <v>11282864</v>
      </c>
      <c r="P90" s="13">
        <v>14142572</v>
      </c>
      <c r="Q90" s="13"/>
      <c r="R90" s="13"/>
      <c r="S90" s="96"/>
      <c r="T90" s="96"/>
      <c r="U90" s="96"/>
      <c r="V90" s="96"/>
      <c r="W90" s="96"/>
      <c r="X90" s="21">
        <f t="shared" si="9"/>
        <v>25425436</v>
      </c>
      <c r="Y90" s="1"/>
    </row>
    <row r="91" spans="1:25" ht="15.75" x14ac:dyDescent="0.25">
      <c r="A91" s="111"/>
      <c r="B91" s="1" t="s">
        <v>107</v>
      </c>
      <c r="C91" s="112">
        <v>26</v>
      </c>
      <c r="D91" s="1" t="s">
        <v>137</v>
      </c>
      <c r="E91" s="112" t="s">
        <v>557</v>
      </c>
      <c r="F91" s="112" t="s">
        <v>557</v>
      </c>
      <c r="G91" s="112"/>
      <c r="H91" s="3"/>
      <c r="I91" s="3"/>
      <c r="J91" s="3"/>
      <c r="K91" s="57" t="s">
        <v>366</v>
      </c>
      <c r="L91" s="83" t="s">
        <v>508</v>
      </c>
      <c r="M91" s="78"/>
      <c r="N91" s="13"/>
      <c r="O91" s="13"/>
      <c r="P91" s="13"/>
      <c r="Q91" s="13"/>
      <c r="R91" s="13"/>
      <c r="S91" s="96"/>
      <c r="T91" s="96"/>
      <c r="U91" s="96"/>
      <c r="V91" s="96"/>
      <c r="W91" s="96"/>
      <c r="X91" s="21">
        <f t="shared" si="9"/>
        <v>0</v>
      </c>
      <c r="Y91" s="1"/>
    </row>
    <row r="92" spans="1:25" s="2" customFormat="1" ht="15.75" x14ac:dyDescent="0.25">
      <c r="A92" s="114"/>
      <c r="B92" s="115"/>
      <c r="C92" s="116"/>
      <c r="D92" s="115"/>
      <c r="E92" s="116"/>
      <c r="F92" s="115"/>
      <c r="G92" s="116"/>
      <c r="H92" s="4"/>
      <c r="I92" s="4"/>
      <c r="J92" s="4"/>
      <c r="K92" s="4"/>
      <c r="L92" s="128"/>
      <c r="M92" s="129"/>
      <c r="N92" s="24">
        <f>SUM(N66:N91)</f>
        <v>40089700</v>
      </c>
      <c r="O92" s="24">
        <f>SUM(O66:O91)</f>
        <v>303527188</v>
      </c>
      <c r="P92" s="24">
        <f>SUM(P66:P91)</f>
        <v>932314980</v>
      </c>
      <c r="Q92" s="24">
        <f t="shared" ref="Q92:V92" si="10">SUM(Q66:Q91)</f>
        <v>0</v>
      </c>
      <c r="R92" s="24">
        <f t="shared" si="10"/>
        <v>0</v>
      </c>
      <c r="S92" s="24">
        <f t="shared" si="10"/>
        <v>0</v>
      </c>
      <c r="T92" s="24">
        <f t="shared" si="10"/>
        <v>0</v>
      </c>
      <c r="U92" s="24">
        <f t="shared" si="10"/>
        <v>0</v>
      </c>
      <c r="V92" s="24">
        <f t="shared" si="10"/>
        <v>0</v>
      </c>
      <c r="W92" s="24"/>
      <c r="X92" s="196">
        <f t="shared" si="9"/>
        <v>1275931868</v>
      </c>
      <c r="Y92" s="25"/>
    </row>
    <row r="93" spans="1:25" ht="15.75" x14ac:dyDescent="0.25">
      <c r="A93" s="111">
        <v>6</v>
      </c>
      <c r="B93" s="1" t="s">
        <v>257</v>
      </c>
      <c r="C93" s="112">
        <v>1</v>
      </c>
      <c r="D93" s="1" t="s">
        <v>140</v>
      </c>
      <c r="E93" s="110" t="s">
        <v>141</v>
      </c>
      <c r="F93" s="1" t="s">
        <v>442</v>
      </c>
      <c r="G93" s="79" t="s">
        <v>571</v>
      </c>
      <c r="H93" s="3"/>
      <c r="I93" s="3"/>
      <c r="J93" s="57" t="s">
        <v>366</v>
      </c>
      <c r="K93" s="52"/>
      <c r="L93" s="84" t="s">
        <v>508</v>
      </c>
      <c r="M93" s="78"/>
      <c r="N93" s="13">
        <v>20000000</v>
      </c>
      <c r="O93" s="13">
        <v>25000000</v>
      </c>
      <c r="P93" s="13">
        <v>35000000</v>
      </c>
      <c r="Q93" s="13">
        <v>0</v>
      </c>
      <c r="R93" s="13">
        <v>50000000</v>
      </c>
      <c r="S93" s="93"/>
      <c r="T93" s="93"/>
      <c r="U93" s="93"/>
      <c r="V93" s="93"/>
      <c r="W93" s="93"/>
      <c r="X93" s="20">
        <f t="shared" ref="X93:X104" si="11">N93+O93+P93+Q93+R93</f>
        <v>130000000</v>
      </c>
      <c r="Y93" s="1"/>
    </row>
    <row r="94" spans="1:25" ht="15.75" x14ac:dyDescent="0.25">
      <c r="A94" s="111"/>
      <c r="B94" s="1" t="s">
        <v>257</v>
      </c>
      <c r="C94" s="112">
        <v>2</v>
      </c>
      <c r="D94" s="1" t="s">
        <v>142</v>
      </c>
      <c r="E94" s="112" t="s">
        <v>143</v>
      </c>
      <c r="F94" s="1" t="s">
        <v>443</v>
      </c>
      <c r="G94" s="79"/>
      <c r="H94" s="3"/>
      <c r="I94" s="3"/>
      <c r="J94" s="52"/>
      <c r="K94" s="57" t="s">
        <v>366</v>
      </c>
      <c r="L94" s="83" t="s">
        <v>508</v>
      </c>
      <c r="M94" s="78"/>
      <c r="N94" s="13">
        <v>0</v>
      </c>
      <c r="O94" s="13">
        <v>0</v>
      </c>
      <c r="P94" s="13">
        <v>0</v>
      </c>
      <c r="Q94" s="13">
        <v>52244591.659999996</v>
      </c>
      <c r="R94" s="13">
        <v>0</v>
      </c>
      <c r="S94" s="96"/>
      <c r="T94" s="96"/>
      <c r="U94" s="96"/>
      <c r="V94" s="96"/>
      <c r="W94" s="96"/>
      <c r="X94" s="21">
        <f t="shared" si="11"/>
        <v>52244591.659999996</v>
      </c>
      <c r="Y94" s="1"/>
    </row>
    <row r="95" spans="1:25" ht="15.75" x14ac:dyDescent="0.25">
      <c r="A95" s="111"/>
      <c r="B95" s="1" t="s">
        <v>257</v>
      </c>
      <c r="C95" s="112">
        <v>3</v>
      </c>
      <c r="D95" s="1" t="s">
        <v>144</v>
      </c>
      <c r="E95" s="112" t="s">
        <v>145</v>
      </c>
      <c r="F95" s="1" t="s">
        <v>444</v>
      </c>
      <c r="G95" s="79" t="s">
        <v>683</v>
      </c>
      <c r="H95" s="3"/>
      <c r="I95" s="3"/>
      <c r="J95" s="57" t="s">
        <v>366</v>
      </c>
      <c r="K95" s="52"/>
      <c r="L95" s="83" t="s">
        <v>508</v>
      </c>
      <c r="M95" s="78"/>
      <c r="N95" s="13">
        <v>0</v>
      </c>
      <c r="O95" s="13">
        <v>0</v>
      </c>
      <c r="P95" s="13">
        <v>42472700</v>
      </c>
      <c r="Q95" s="13">
        <v>0</v>
      </c>
      <c r="R95" s="13">
        <v>39471570</v>
      </c>
      <c r="S95" s="96"/>
      <c r="T95" s="96"/>
      <c r="U95" s="96"/>
      <c r="V95" s="96"/>
      <c r="W95" s="96"/>
      <c r="X95" s="21">
        <f t="shared" si="11"/>
        <v>81944270</v>
      </c>
      <c r="Y95" s="1"/>
    </row>
    <row r="96" spans="1:25" ht="15.75" x14ac:dyDescent="0.25">
      <c r="A96" s="111"/>
      <c r="B96" s="1" t="s">
        <v>257</v>
      </c>
      <c r="C96" s="112">
        <v>4</v>
      </c>
      <c r="D96" s="1" t="s">
        <v>146</v>
      </c>
      <c r="E96" s="112" t="s">
        <v>36</v>
      </c>
      <c r="F96" s="1" t="s">
        <v>445</v>
      </c>
      <c r="G96" s="79" t="s">
        <v>539</v>
      </c>
      <c r="H96" s="3"/>
      <c r="I96" s="3"/>
      <c r="J96" s="57" t="s">
        <v>366</v>
      </c>
      <c r="K96" s="52"/>
      <c r="L96" s="83" t="s">
        <v>508</v>
      </c>
      <c r="M96" s="78"/>
      <c r="N96" s="13">
        <v>48170000</v>
      </c>
      <c r="O96" s="13">
        <v>0</v>
      </c>
      <c r="P96" s="13">
        <v>111000000</v>
      </c>
      <c r="Q96" s="13">
        <v>50000000</v>
      </c>
      <c r="R96" s="13">
        <v>150000000</v>
      </c>
      <c r="S96" s="96"/>
      <c r="T96" s="96"/>
      <c r="U96" s="96"/>
      <c r="V96" s="96"/>
      <c r="W96" s="96"/>
      <c r="X96" s="21">
        <f t="shared" si="11"/>
        <v>359170000</v>
      </c>
      <c r="Y96" s="1"/>
    </row>
    <row r="97" spans="1:25" ht="15.75" x14ac:dyDescent="0.25">
      <c r="A97" s="111"/>
      <c r="B97" s="1" t="s">
        <v>257</v>
      </c>
      <c r="C97" s="112">
        <v>5</v>
      </c>
      <c r="D97" s="1" t="s">
        <v>147</v>
      </c>
      <c r="E97" s="112" t="s">
        <v>148</v>
      </c>
      <c r="F97" s="1" t="s">
        <v>446</v>
      </c>
      <c r="G97" s="79" t="s">
        <v>542</v>
      </c>
      <c r="H97" s="3"/>
      <c r="I97" s="3"/>
      <c r="J97" s="52"/>
      <c r="K97" s="57" t="s">
        <v>366</v>
      </c>
      <c r="L97" s="83" t="s">
        <v>508</v>
      </c>
      <c r="M97" s="78"/>
      <c r="N97" s="13">
        <v>29375060</v>
      </c>
      <c r="O97" s="13">
        <v>20000000</v>
      </c>
      <c r="P97" s="13">
        <v>0</v>
      </c>
      <c r="Q97" s="13">
        <v>23614900</v>
      </c>
      <c r="R97" s="13">
        <v>75153095</v>
      </c>
      <c r="S97" s="96"/>
      <c r="T97" s="96"/>
      <c r="U97" s="96"/>
      <c r="V97" s="96"/>
      <c r="W97" s="96"/>
      <c r="X97" s="21">
        <f t="shared" si="11"/>
        <v>148143055</v>
      </c>
      <c r="Y97" s="1"/>
    </row>
    <row r="98" spans="1:25" ht="15.75" x14ac:dyDescent="0.25">
      <c r="A98" s="111"/>
      <c r="B98" s="1" t="s">
        <v>257</v>
      </c>
      <c r="C98" s="112">
        <v>6</v>
      </c>
      <c r="D98" s="1" t="s">
        <v>149</v>
      </c>
      <c r="E98" s="112" t="s">
        <v>102</v>
      </c>
      <c r="F98" s="1" t="s">
        <v>447</v>
      </c>
      <c r="G98" s="79" t="s">
        <v>542</v>
      </c>
      <c r="H98" s="3"/>
      <c r="I98" s="3"/>
      <c r="J98" s="52"/>
      <c r="K98" s="57" t="s">
        <v>366</v>
      </c>
      <c r="L98" s="83" t="s">
        <v>508</v>
      </c>
      <c r="M98" s="78"/>
      <c r="N98" s="13">
        <v>0</v>
      </c>
      <c r="O98" s="13">
        <v>0</v>
      </c>
      <c r="P98" s="13">
        <v>0</v>
      </c>
      <c r="Q98" s="13">
        <v>100000000</v>
      </c>
      <c r="R98" s="13">
        <v>0</v>
      </c>
      <c r="S98" s="96"/>
      <c r="T98" s="96"/>
      <c r="U98" s="96"/>
      <c r="V98" s="96"/>
      <c r="W98" s="96"/>
      <c r="X98" s="21">
        <f t="shared" si="11"/>
        <v>100000000</v>
      </c>
      <c r="Y98" s="1"/>
    </row>
    <row r="99" spans="1:25" ht="15.75" x14ac:dyDescent="0.25">
      <c r="A99" s="111"/>
      <c r="B99" s="1" t="s">
        <v>257</v>
      </c>
      <c r="C99" s="112">
        <v>7</v>
      </c>
      <c r="D99" s="1" t="s">
        <v>150</v>
      </c>
      <c r="E99" s="112" t="s">
        <v>151</v>
      </c>
      <c r="F99" s="1" t="s">
        <v>448</v>
      </c>
      <c r="G99" s="79" t="s">
        <v>684</v>
      </c>
      <c r="H99" s="3"/>
      <c r="I99" s="3"/>
      <c r="J99" s="52"/>
      <c r="K99" s="57" t="s">
        <v>366</v>
      </c>
      <c r="L99" s="83" t="s">
        <v>508</v>
      </c>
      <c r="M99" s="78"/>
      <c r="N99" s="13">
        <v>7995375</v>
      </c>
      <c r="O99" s="13">
        <v>0</v>
      </c>
      <c r="P99" s="13">
        <v>154000000</v>
      </c>
      <c r="Q99" s="13">
        <v>20000000</v>
      </c>
      <c r="R99" s="13">
        <v>0</v>
      </c>
      <c r="S99" s="96"/>
      <c r="T99" s="96"/>
      <c r="U99" s="96"/>
      <c r="V99" s="96"/>
      <c r="W99" s="96"/>
      <c r="X99" s="21">
        <f t="shared" si="11"/>
        <v>181995375</v>
      </c>
      <c r="Y99" s="1"/>
    </row>
    <row r="100" spans="1:25" ht="15.75" x14ac:dyDescent="0.25">
      <c r="A100" s="111"/>
      <c r="B100" s="1" t="s">
        <v>257</v>
      </c>
      <c r="C100" s="112">
        <v>8</v>
      </c>
      <c r="D100" s="1" t="s">
        <v>152</v>
      </c>
      <c r="E100" s="112" t="s">
        <v>153</v>
      </c>
      <c r="F100" s="1" t="s">
        <v>449</v>
      </c>
      <c r="G100" s="79" t="s">
        <v>684</v>
      </c>
      <c r="H100" s="3"/>
      <c r="I100" s="3"/>
      <c r="J100" s="57" t="s">
        <v>366</v>
      </c>
      <c r="K100" s="52"/>
      <c r="L100" s="83" t="s">
        <v>508</v>
      </c>
      <c r="M100" s="80"/>
      <c r="N100" s="13">
        <v>0</v>
      </c>
      <c r="O100" s="13">
        <v>0</v>
      </c>
      <c r="P100" s="13">
        <v>120000000</v>
      </c>
      <c r="Q100" s="13">
        <v>60000000</v>
      </c>
      <c r="R100" s="13">
        <v>65000000</v>
      </c>
      <c r="S100" s="96"/>
      <c r="T100" s="96"/>
      <c r="U100" s="96"/>
      <c r="V100" s="96"/>
      <c r="W100" s="96"/>
      <c r="X100" s="21">
        <f t="shared" si="11"/>
        <v>245000000</v>
      </c>
      <c r="Y100" s="1"/>
    </row>
    <row r="101" spans="1:25" ht="15.75" x14ac:dyDescent="0.25">
      <c r="A101" s="111"/>
      <c r="B101" s="1" t="s">
        <v>257</v>
      </c>
      <c r="C101" s="112">
        <v>9</v>
      </c>
      <c r="D101" s="1" t="s">
        <v>154</v>
      </c>
      <c r="E101" s="112" t="s">
        <v>155</v>
      </c>
      <c r="F101" s="1" t="s">
        <v>450</v>
      </c>
      <c r="G101" s="79" t="s">
        <v>542</v>
      </c>
      <c r="H101" s="3"/>
      <c r="I101" s="3"/>
      <c r="J101" s="57" t="s">
        <v>366</v>
      </c>
      <c r="K101" s="52"/>
      <c r="L101" s="83" t="s">
        <v>508</v>
      </c>
      <c r="M101" s="80"/>
      <c r="N101" s="13">
        <v>0</v>
      </c>
      <c r="O101" s="13">
        <v>0</v>
      </c>
      <c r="P101" s="13">
        <v>25000000</v>
      </c>
      <c r="Q101" s="13">
        <v>75000000</v>
      </c>
      <c r="R101" s="13">
        <v>0</v>
      </c>
      <c r="S101" s="96"/>
      <c r="T101" s="96"/>
      <c r="U101" s="96"/>
      <c r="V101" s="96"/>
      <c r="W101" s="96"/>
      <c r="X101" s="21">
        <f t="shared" si="11"/>
        <v>100000000</v>
      </c>
      <c r="Y101" s="1"/>
    </row>
    <row r="102" spans="1:25" ht="15.75" x14ac:dyDescent="0.25">
      <c r="A102" s="111"/>
      <c r="B102" s="1" t="s">
        <v>257</v>
      </c>
      <c r="C102" s="112">
        <v>10</v>
      </c>
      <c r="D102" s="1" t="s">
        <v>156</v>
      </c>
      <c r="E102" s="112" t="s">
        <v>157</v>
      </c>
      <c r="F102" s="1" t="s">
        <v>451</v>
      </c>
      <c r="G102" s="79" t="s">
        <v>684</v>
      </c>
      <c r="H102" s="3"/>
      <c r="I102" s="3"/>
      <c r="J102" s="52"/>
      <c r="K102" s="57" t="s">
        <v>366</v>
      </c>
      <c r="L102" s="83" t="s">
        <v>508</v>
      </c>
      <c r="M102" s="80"/>
      <c r="N102" s="13">
        <v>0</v>
      </c>
      <c r="O102" s="13">
        <v>0</v>
      </c>
      <c r="P102" s="13">
        <v>100000000</v>
      </c>
      <c r="Q102" s="13">
        <v>0</v>
      </c>
      <c r="R102" s="13">
        <v>0</v>
      </c>
      <c r="S102" s="96"/>
      <c r="T102" s="96"/>
      <c r="U102" s="96"/>
      <c r="V102" s="96"/>
      <c r="W102" s="96"/>
      <c r="X102" s="21">
        <f t="shared" si="11"/>
        <v>100000000</v>
      </c>
      <c r="Y102" s="1"/>
    </row>
    <row r="103" spans="1:25" s="2" customFormat="1" ht="15.75" x14ac:dyDescent="0.25">
      <c r="A103" s="114"/>
      <c r="B103" s="115"/>
      <c r="C103" s="116"/>
      <c r="D103" s="115"/>
      <c r="E103" s="116"/>
      <c r="F103" s="115"/>
      <c r="G103" s="116"/>
      <c r="H103" s="4"/>
      <c r="I103" s="4"/>
      <c r="J103" s="4"/>
      <c r="K103" s="4"/>
      <c r="L103" s="128"/>
      <c r="M103" s="136"/>
      <c r="N103" s="24">
        <f>SUM(N93:N102)</f>
        <v>105540435</v>
      </c>
      <c r="O103" s="24">
        <f>SUM(O93:O102)</f>
        <v>45000000</v>
      </c>
      <c r="P103" s="24">
        <f t="shared" ref="P103:V103" si="12">SUM(P93:P102)</f>
        <v>587472700</v>
      </c>
      <c r="Q103" s="24">
        <f t="shared" si="12"/>
        <v>380859491.65999997</v>
      </c>
      <c r="R103" s="24">
        <f t="shared" si="12"/>
        <v>379624665</v>
      </c>
      <c r="S103" s="24">
        <f t="shared" si="12"/>
        <v>0</v>
      </c>
      <c r="T103" s="24">
        <f t="shared" si="12"/>
        <v>0</v>
      </c>
      <c r="U103" s="24">
        <f t="shared" si="12"/>
        <v>0</v>
      </c>
      <c r="V103" s="24">
        <f t="shared" si="12"/>
        <v>0</v>
      </c>
      <c r="W103" s="24"/>
      <c r="X103" s="196">
        <f t="shared" si="11"/>
        <v>1498497291.6599998</v>
      </c>
      <c r="Y103" s="25"/>
    </row>
    <row r="104" spans="1:25" ht="15.75" x14ac:dyDescent="0.25">
      <c r="A104" s="111">
        <v>7</v>
      </c>
      <c r="B104" s="1" t="s">
        <v>5</v>
      </c>
      <c r="C104" s="112">
        <v>1</v>
      </c>
      <c r="D104" s="1" t="s">
        <v>6</v>
      </c>
      <c r="E104" s="118" t="s">
        <v>44</v>
      </c>
      <c r="F104" s="182" t="s">
        <v>558</v>
      </c>
      <c r="G104" s="79" t="s">
        <v>570</v>
      </c>
      <c r="H104" s="3"/>
      <c r="I104" s="3"/>
      <c r="J104" s="57" t="s">
        <v>366</v>
      </c>
      <c r="K104" s="57"/>
      <c r="L104" s="84" t="s">
        <v>511</v>
      </c>
      <c r="M104" s="80"/>
      <c r="N104" s="13"/>
      <c r="O104" s="13">
        <v>27579000</v>
      </c>
      <c r="P104" s="13">
        <v>38000000</v>
      </c>
      <c r="Q104" s="13">
        <v>25000000</v>
      </c>
      <c r="R104" s="13"/>
      <c r="S104" s="96"/>
      <c r="T104" s="96"/>
      <c r="U104" s="96"/>
      <c r="V104" s="96"/>
      <c r="W104" s="96"/>
      <c r="X104" s="21">
        <f t="shared" si="11"/>
        <v>90579000</v>
      </c>
      <c r="Y104" s="1"/>
    </row>
    <row r="105" spans="1:25" ht="15.75" x14ac:dyDescent="0.25">
      <c r="A105" s="111"/>
      <c r="B105" s="1" t="s">
        <v>5</v>
      </c>
      <c r="C105" s="112">
        <v>2</v>
      </c>
      <c r="D105" s="1" t="s">
        <v>7</v>
      </c>
      <c r="E105" s="118" t="s">
        <v>158</v>
      </c>
      <c r="F105" s="182" t="s">
        <v>559</v>
      </c>
      <c r="G105" s="163" t="s">
        <v>704</v>
      </c>
      <c r="H105" s="88"/>
      <c r="I105" s="88" t="s">
        <v>366</v>
      </c>
      <c r="J105" s="88" t="s">
        <v>366</v>
      </c>
      <c r="K105" s="89"/>
      <c r="L105" s="83" t="s">
        <v>511</v>
      </c>
      <c r="M105" s="80"/>
      <c r="N105" s="13"/>
      <c r="O105" s="13"/>
      <c r="P105" s="13">
        <v>55150000</v>
      </c>
      <c r="Q105" s="13"/>
      <c r="R105" s="13"/>
      <c r="S105" s="96"/>
      <c r="T105" s="96"/>
      <c r="U105" s="96"/>
      <c r="V105" s="96"/>
      <c r="W105" s="96"/>
      <c r="X105" s="21">
        <f t="shared" ref="X105:X118" si="13">N105+O105+P105+Q105+R105</f>
        <v>55150000</v>
      </c>
      <c r="Y105" s="1"/>
    </row>
    <row r="106" spans="1:25" ht="15.75" x14ac:dyDescent="0.25">
      <c r="A106" s="111"/>
      <c r="B106" s="1" t="s">
        <v>5</v>
      </c>
      <c r="C106" s="112">
        <v>3</v>
      </c>
      <c r="D106" s="1" t="s">
        <v>159</v>
      </c>
      <c r="E106" s="118" t="s">
        <v>160</v>
      </c>
      <c r="F106" s="182" t="s">
        <v>560</v>
      </c>
      <c r="G106" s="183" t="s">
        <v>705</v>
      </c>
      <c r="H106" s="88" t="s">
        <v>366</v>
      </c>
      <c r="I106" s="88"/>
      <c r="J106" s="88" t="s">
        <v>366</v>
      </c>
      <c r="K106" s="185"/>
      <c r="L106" s="83" t="s">
        <v>511</v>
      </c>
      <c r="M106" s="80"/>
      <c r="N106" s="13">
        <v>6100000</v>
      </c>
      <c r="O106" s="13"/>
      <c r="P106" s="13"/>
      <c r="Q106" s="13">
        <v>250837000</v>
      </c>
      <c r="R106" s="13"/>
      <c r="S106" s="96"/>
      <c r="T106" s="96"/>
      <c r="U106" s="96"/>
      <c r="V106" s="96"/>
      <c r="W106" s="96"/>
      <c r="X106" s="21">
        <f t="shared" si="13"/>
        <v>256937000</v>
      </c>
      <c r="Y106" s="1"/>
    </row>
    <row r="107" spans="1:25" ht="15.75" x14ac:dyDescent="0.25">
      <c r="A107" s="111"/>
      <c r="B107" s="1" t="s">
        <v>5</v>
      </c>
      <c r="C107" s="112">
        <v>4</v>
      </c>
      <c r="D107" s="1" t="s">
        <v>8</v>
      </c>
      <c r="E107" s="118"/>
      <c r="F107" s="182"/>
      <c r="G107" s="163" t="s">
        <v>706</v>
      </c>
      <c r="H107" s="88" t="s">
        <v>366</v>
      </c>
      <c r="I107" s="89"/>
      <c r="J107" s="88"/>
      <c r="K107" s="88" t="s">
        <v>366</v>
      </c>
      <c r="L107" s="112" t="s">
        <v>548</v>
      </c>
      <c r="M107" s="81"/>
      <c r="N107" s="13"/>
      <c r="O107" s="13"/>
      <c r="P107" s="13">
        <v>100668159</v>
      </c>
      <c r="Q107" s="13">
        <v>77000000</v>
      </c>
      <c r="R107" s="13"/>
      <c r="S107" s="96"/>
      <c r="T107" s="96"/>
      <c r="U107" s="96"/>
      <c r="V107" s="96"/>
      <c r="W107" s="96"/>
      <c r="X107" s="21">
        <f t="shared" si="13"/>
        <v>177668159</v>
      </c>
      <c r="Y107" s="1"/>
    </row>
    <row r="108" spans="1:25" ht="15.75" x14ac:dyDescent="0.25">
      <c r="A108" s="111"/>
      <c r="B108" s="1" t="s">
        <v>5</v>
      </c>
      <c r="C108" s="112">
        <v>5</v>
      </c>
      <c r="D108" s="1" t="s">
        <v>9</v>
      </c>
      <c r="E108" s="118" t="s">
        <v>161</v>
      </c>
      <c r="F108" s="182" t="s">
        <v>561</v>
      </c>
      <c r="G108" s="163" t="s">
        <v>707</v>
      </c>
      <c r="H108" s="88" t="s">
        <v>366</v>
      </c>
      <c r="I108" s="179"/>
      <c r="J108" s="88" t="s">
        <v>366</v>
      </c>
      <c r="K108" s="185"/>
      <c r="L108" s="112" t="s">
        <v>548</v>
      </c>
      <c r="M108" s="81"/>
      <c r="N108" s="13"/>
      <c r="O108" s="13">
        <v>12832500</v>
      </c>
      <c r="P108" s="13"/>
      <c r="Q108" s="13"/>
      <c r="R108" s="13"/>
      <c r="S108" s="96"/>
      <c r="T108" s="96"/>
      <c r="U108" s="96"/>
      <c r="V108" s="96"/>
      <c r="W108" s="96"/>
      <c r="X108" s="21">
        <f t="shared" si="13"/>
        <v>12832500</v>
      </c>
      <c r="Y108" s="1"/>
    </row>
    <row r="109" spans="1:25" ht="15.75" x14ac:dyDescent="0.25">
      <c r="A109" s="111"/>
      <c r="B109" s="1" t="s">
        <v>5</v>
      </c>
      <c r="C109" s="112">
        <v>6</v>
      </c>
      <c r="D109" s="1" t="s">
        <v>10</v>
      </c>
      <c r="E109" s="118" t="s">
        <v>36</v>
      </c>
      <c r="F109" s="182" t="s">
        <v>562</v>
      </c>
      <c r="G109" s="183" t="s">
        <v>708</v>
      </c>
      <c r="H109" s="186"/>
      <c r="I109" s="88" t="s">
        <v>366</v>
      </c>
      <c r="J109" s="88" t="s">
        <v>366</v>
      </c>
      <c r="K109" s="185"/>
      <c r="L109" s="112" t="s">
        <v>548</v>
      </c>
      <c r="M109" s="81"/>
      <c r="N109" s="13"/>
      <c r="O109" s="13">
        <v>30000000</v>
      </c>
      <c r="P109" s="13"/>
      <c r="Q109" s="13"/>
      <c r="R109" s="13"/>
      <c r="S109" s="96"/>
      <c r="T109" s="96"/>
      <c r="U109" s="96"/>
      <c r="V109" s="96"/>
      <c r="W109" s="96"/>
      <c r="X109" s="21">
        <f t="shared" si="13"/>
        <v>30000000</v>
      </c>
      <c r="Y109" s="1"/>
    </row>
    <row r="110" spans="1:25" ht="15.75" x14ac:dyDescent="0.25">
      <c r="A110" s="111"/>
      <c r="B110" s="1" t="s">
        <v>5</v>
      </c>
      <c r="C110" s="112">
        <v>7</v>
      </c>
      <c r="D110" s="1" t="s">
        <v>572</v>
      </c>
      <c r="E110" s="118" t="s">
        <v>162</v>
      </c>
      <c r="F110" s="182" t="s">
        <v>563</v>
      </c>
      <c r="G110" s="163" t="s">
        <v>709</v>
      </c>
      <c r="H110" s="186"/>
      <c r="I110" s="88" t="s">
        <v>366</v>
      </c>
      <c r="J110" s="186"/>
      <c r="K110" s="88" t="s">
        <v>366</v>
      </c>
      <c r="L110" s="112" t="s">
        <v>548</v>
      </c>
      <c r="M110" s="81"/>
      <c r="N110" s="13"/>
      <c r="O110" s="13"/>
      <c r="P110" s="13"/>
      <c r="Q110" s="13"/>
      <c r="R110" s="13"/>
      <c r="S110" s="96"/>
      <c r="T110" s="96"/>
      <c r="U110" s="96"/>
      <c r="V110" s="96"/>
      <c r="W110" s="96"/>
      <c r="X110" s="21">
        <f t="shared" si="13"/>
        <v>0</v>
      </c>
      <c r="Y110" s="1"/>
    </row>
    <row r="111" spans="1:25" ht="15.75" x14ac:dyDescent="0.25">
      <c r="A111" s="111"/>
      <c r="B111" s="1" t="s">
        <v>5</v>
      </c>
      <c r="C111" s="112">
        <v>8</v>
      </c>
      <c r="D111" s="1" t="s">
        <v>163</v>
      </c>
      <c r="E111" s="118" t="s">
        <v>164</v>
      </c>
      <c r="F111" s="182" t="s">
        <v>701</v>
      </c>
      <c r="G111" s="183" t="s">
        <v>708</v>
      </c>
      <c r="H111" s="186"/>
      <c r="I111" s="88" t="s">
        <v>366</v>
      </c>
      <c r="J111" s="88" t="s">
        <v>366</v>
      </c>
      <c r="K111" s="185"/>
      <c r="L111" s="83" t="s">
        <v>548</v>
      </c>
      <c r="M111" s="81"/>
      <c r="N111" s="13"/>
      <c r="O111" s="13">
        <v>89000000</v>
      </c>
      <c r="P111" s="13">
        <v>24921683</v>
      </c>
      <c r="Q111" s="13"/>
      <c r="R111" s="13"/>
      <c r="S111" s="96"/>
      <c r="T111" s="96"/>
      <c r="U111" s="96"/>
      <c r="V111" s="96"/>
      <c r="W111" s="96"/>
      <c r="X111" s="21">
        <f t="shared" si="13"/>
        <v>113921683</v>
      </c>
      <c r="Y111" s="1"/>
    </row>
    <row r="112" spans="1:25" ht="15.75" x14ac:dyDescent="0.25">
      <c r="A112" s="111"/>
      <c r="B112" s="1" t="s">
        <v>5</v>
      </c>
      <c r="C112" s="112">
        <v>9</v>
      </c>
      <c r="D112" s="1" t="s">
        <v>5</v>
      </c>
      <c r="E112" s="118" t="s">
        <v>165</v>
      </c>
      <c r="F112" s="182" t="s">
        <v>564</v>
      </c>
      <c r="G112" s="163" t="s">
        <v>709</v>
      </c>
      <c r="H112" s="186"/>
      <c r="I112" s="88" t="s">
        <v>366</v>
      </c>
      <c r="J112" s="186"/>
      <c r="K112" s="88" t="s">
        <v>366</v>
      </c>
      <c r="L112" s="83" t="s">
        <v>500</v>
      </c>
      <c r="M112" s="81"/>
      <c r="N112" s="13"/>
      <c r="O112" s="13"/>
      <c r="P112" s="13">
        <v>15000000</v>
      </c>
      <c r="Q112" s="13"/>
      <c r="R112" s="13"/>
      <c r="S112" s="96"/>
      <c r="T112" s="96"/>
      <c r="U112" s="96"/>
      <c r="V112" s="96"/>
      <c r="W112" s="96"/>
      <c r="X112" s="21">
        <f t="shared" si="13"/>
        <v>15000000</v>
      </c>
      <c r="Y112" s="1"/>
    </row>
    <row r="113" spans="1:25" ht="15.75" x14ac:dyDescent="0.25">
      <c r="A113" s="111"/>
      <c r="B113" s="1" t="s">
        <v>5</v>
      </c>
      <c r="C113" s="112">
        <v>10</v>
      </c>
      <c r="D113" s="1" t="s">
        <v>166</v>
      </c>
      <c r="E113" s="118" t="s">
        <v>167</v>
      </c>
      <c r="F113" s="182" t="s">
        <v>565</v>
      </c>
      <c r="G113" s="183" t="s">
        <v>710</v>
      </c>
      <c r="H113" s="186"/>
      <c r="I113" s="88" t="s">
        <v>366</v>
      </c>
      <c r="J113" s="186"/>
      <c r="K113" s="88" t="s">
        <v>366</v>
      </c>
      <c r="L113" s="83" t="s">
        <v>548</v>
      </c>
      <c r="M113" s="81"/>
      <c r="N113" s="13"/>
      <c r="O113" s="13"/>
      <c r="P113" s="13"/>
      <c r="Q113" s="13"/>
      <c r="R113" s="13"/>
      <c r="S113" s="96"/>
      <c r="T113" s="96"/>
      <c r="U113" s="96"/>
      <c r="V113" s="96"/>
      <c r="W113" s="96"/>
      <c r="X113" s="21">
        <f t="shared" si="13"/>
        <v>0</v>
      </c>
      <c r="Y113" s="1"/>
    </row>
    <row r="114" spans="1:25" ht="15.75" x14ac:dyDescent="0.25">
      <c r="A114" s="111"/>
      <c r="B114" s="1" t="s">
        <v>5</v>
      </c>
      <c r="C114" s="112">
        <v>11</v>
      </c>
      <c r="D114" s="1" t="s">
        <v>168</v>
      </c>
      <c r="E114" s="118" t="s">
        <v>169</v>
      </c>
      <c r="F114" s="182" t="s">
        <v>702</v>
      </c>
      <c r="G114" s="183" t="s">
        <v>711</v>
      </c>
      <c r="H114" s="88" t="s">
        <v>366</v>
      </c>
      <c r="I114" s="179"/>
      <c r="J114" s="88" t="s">
        <v>366</v>
      </c>
      <c r="K114" s="185"/>
      <c r="L114" s="83" t="s">
        <v>511</v>
      </c>
      <c r="M114" s="81"/>
      <c r="N114" s="13">
        <v>100000000</v>
      </c>
      <c r="O114" s="13"/>
      <c r="P114" s="13"/>
      <c r="Q114" s="13"/>
      <c r="R114" s="13"/>
      <c r="S114" s="96"/>
      <c r="T114" s="96"/>
      <c r="U114" s="96"/>
      <c r="V114" s="96"/>
      <c r="W114" s="96"/>
      <c r="X114" s="21">
        <f t="shared" si="13"/>
        <v>100000000</v>
      </c>
      <c r="Y114" s="1"/>
    </row>
    <row r="115" spans="1:25" ht="15.75" x14ac:dyDescent="0.25">
      <c r="A115" s="111"/>
      <c r="B115" s="1" t="s">
        <v>5</v>
      </c>
      <c r="C115" s="112">
        <v>12</v>
      </c>
      <c r="D115" s="1" t="s">
        <v>170</v>
      </c>
      <c r="E115" s="118" t="s">
        <v>57</v>
      </c>
      <c r="F115" s="182" t="s">
        <v>566</v>
      </c>
      <c r="G115" s="163" t="s">
        <v>712</v>
      </c>
      <c r="H115" s="88" t="s">
        <v>366</v>
      </c>
      <c r="I115" s="179"/>
      <c r="J115" s="88" t="s">
        <v>366</v>
      </c>
      <c r="K115" s="88"/>
      <c r="L115" s="83" t="s">
        <v>511</v>
      </c>
      <c r="M115" s="81"/>
      <c r="N115" s="13"/>
      <c r="O115" s="13"/>
      <c r="P115" s="13"/>
      <c r="Q115" s="13"/>
      <c r="R115" s="13"/>
      <c r="S115" s="96"/>
      <c r="T115" s="96"/>
      <c r="U115" s="96"/>
      <c r="V115" s="96"/>
      <c r="W115" s="96"/>
      <c r="X115" s="21">
        <f t="shared" si="13"/>
        <v>0</v>
      </c>
      <c r="Y115" s="1"/>
    </row>
    <row r="116" spans="1:25" ht="15.75" x14ac:dyDescent="0.25">
      <c r="A116" s="111"/>
      <c r="B116" s="1" t="s">
        <v>5</v>
      </c>
      <c r="C116" s="112">
        <v>13</v>
      </c>
      <c r="D116" s="1" t="s">
        <v>171</v>
      </c>
      <c r="E116" s="118" t="s">
        <v>700</v>
      </c>
      <c r="F116" s="182" t="s">
        <v>703</v>
      </c>
      <c r="G116" s="183" t="s">
        <v>713</v>
      </c>
      <c r="H116" s="88" t="s">
        <v>366</v>
      </c>
      <c r="I116" s="179"/>
      <c r="J116" s="88" t="s">
        <v>366</v>
      </c>
      <c r="K116" s="185"/>
      <c r="L116" s="83" t="s">
        <v>511</v>
      </c>
      <c r="M116" s="81"/>
      <c r="N116" s="13"/>
      <c r="O116" s="13"/>
      <c r="P116" s="13">
        <v>183399125</v>
      </c>
      <c r="Q116" s="13"/>
      <c r="R116" s="13"/>
      <c r="S116" s="96"/>
      <c r="T116" s="96"/>
      <c r="U116" s="96"/>
      <c r="V116" s="96"/>
      <c r="W116" s="96"/>
      <c r="X116" s="21">
        <f t="shared" si="13"/>
        <v>183399125</v>
      </c>
      <c r="Y116" s="1"/>
    </row>
    <row r="117" spans="1:25" ht="15.75" x14ac:dyDescent="0.25">
      <c r="A117" s="111"/>
      <c r="B117" s="1" t="s">
        <v>5</v>
      </c>
      <c r="C117" s="112">
        <v>14</v>
      </c>
      <c r="D117" s="1" t="s">
        <v>172</v>
      </c>
      <c r="E117" s="118" t="s">
        <v>173</v>
      </c>
      <c r="F117" s="118" t="s">
        <v>567</v>
      </c>
      <c r="G117" s="163" t="s">
        <v>714</v>
      </c>
      <c r="H117" s="88" t="s">
        <v>366</v>
      </c>
      <c r="I117" s="179"/>
      <c r="J117" s="186"/>
      <c r="K117" s="88" t="s">
        <v>366</v>
      </c>
      <c r="L117" s="112" t="s">
        <v>503</v>
      </c>
      <c r="M117" s="81"/>
      <c r="N117" s="13"/>
      <c r="O117" s="13"/>
      <c r="P117" s="13">
        <v>177044800</v>
      </c>
      <c r="Q117" s="13"/>
      <c r="R117" s="13"/>
      <c r="S117" s="96"/>
      <c r="T117" s="96"/>
      <c r="U117" s="96"/>
      <c r="V117" s="96"/>
      <c r="W117" s="96"/>
      <c r="X117" s="21">
        <f t="shared" si="13"/>
        <v>177044800</v>
      </c>
      <c r="Y117" s="1"/>
    </row>
    <row r="118" spans="1:25" s="2" customFormat="1" ht="15.75" x14ac:dyDescent="0.25">
      <c r="A118" s="114"/>
      <c r="B118" s="115"/>
      <c r="C118" s="116"/>
      <c r="D118" s="115"/>
      <c r="E118" s="116"/>
      <c r="F118" s="115"/>
      <c r="G118" s="116"/>
      <c r="H118" s="10"/>
      <c r="I118" s="10"/>
      <c r="J118" s="10"/>
      <c r="K118" s="10"/>
      <c r="L118" s="128"/>
      <c r="M118" s="136"/>
      <c r="N118" s="24">
        <f>SUM(N104:N117)</f>
        <v>106100000</v>
      </c>
      <c r="O118" s="24">
        <f>SUM(O104:O117)</f>
        <v>159411500</v>
      </c>
      <c r="P118" s="24">
        <f>SUM(P104:P117)</f>
        <v>594183767</v>
      </c>
      <c r="Q118" s="24">
        <f>SUM(Q104:Q117)</f>
        <v>352837000</v>
      </c>
      <c r="R118" s="24">
        <f t="shared" ref="R118:V118" si="14">SUM(R104:R117)</f>
        <v>0</v>
      </c>
      <c r="S118" s="24">
        <f t="shared" si="14"/>
        <v>0</v>
      </c>
      <c r="T118" s="24">
        <f t="shared" si="14"/>
        <v>0</v>
      </c>
      <c r="U118" s="24">
        <f t="shared" si="14"/>
        <v>0</v>
      </c>
      <c r="V118" s="24">
        <f t="shared" si="14"/>
        <v>0</v>
      </c>
      <c r="W118" s="24"/>
      <c r="X118" s="196">
        <f t="shared" si="13"/>
        <v>1212532267</v>
      </c>
      <c r="Y118" s="25"/>
    </row>
    <row r="119" spans="1:25" ht="16.5" x14ac:dyDescent="0.25">
      <c r="A119" s="111">
        <v>8</v>
      </c>
      <c r="B119" s="117" t="s">
        <v>337</v>
      </c>
      <c r="C119" s="112">
        <v>1</v>
      </c>
      <c r="D119" s="119" t="s">
        <v>174</v>
      </c>
      <c r="E119" s="90" t="s">
        <v>175</v>
      </c>
      <c r="F119" s="34" t="s">
        <v>364</v>
      </c>
      <c r="G119" s="30" t="s">
        <v>365</v>
      </c>
      <c r="H119" s="88" t="s">
        <v>366</v>
      </c>
      <c r="I119" s="89"/>
      <c r="J119" s="88" t="s">
        <v>366</v>
      </c>
      <c r="K119" s="89"/>
      <c r="L119" s="138" t="s">
        <v>500</v>
      </c>
      <c r="M119" s="81"/>
      <c r="N119" s="32">
        <v>34212635</v>
      </c>
      <c r="O119" s="33"/>
      <c r="P119" s="33"/>
      <c r="Q119" s="32">
        <v>134220300</v>
      </c>
      <c r="R119" s="32"/>
      <c r="S119" s="99"/>
      <c r="T119" s="99"/>
      <c r="U119" s="99"/>
      <c r="V119" s="99"/>
      <c r="W119" s="99"/>
      <c r="X119" s="38">
        <f t="shared" ref="X119:X132" si="15">N119+O119+P119+Q119+R119</f>
        <v>168432935</v>
      </c>
      <c r="Y119" s="39">
        <v>5.3052295705730064E-2</v>
      </c>
    </row>
    <row r="120" spans="1:25" ht="16.5" x14ac:dyDescent="0.25">
      <c r="A120" s="111"/>
      <c r="B120" s="117" t="s">
        <v>337</v>
      </c>
      <c r="C120" s="112">
        <v>2</v>
      </c>
      <c r="D120" s="119" t="s">
        <v>176</v>
      </c>
      <c r="E120" s="90" t="s">
        <v>177</v>
      </c>
      <c r="F120" s="35" t="s">
        <v>368</v>
      </c>
      <c r="G120" s="30" t="s">
        <v>369</v>
      </c>
      <c r="H120" s="88" t="s">
        <v>366</v>
      </c>
      <c r="I120" s="89"/>
      <c r="J120" s="88" t="s">
        <v>366</v>
      </c>
      <c r="K120" s="89"/>
      <c r="L120" s="83" t="s">
        <v>511</v>
      </c>
      <c r="M120" s="81"/>
      <c r="N120" s="33"/>
      <c r="O120" s="33"/>
      <c r="P120" s="32">
        <v>100000000</v>
      </c>
      <c r="Q120" s="32">
        <v>45377600</v>
      </c>
      <c r="R120" s="32">
        <v>150000000</v>
      </c>
      <c r="S120" s="99"/>
      <c r="T120" s="99"/>
      <c r="U120" s="99"/>
      <c r="V120" s="99"/>
      <c r="W120" s="99"/>
      <c r="X120" s="38">
        <f t="shared" si="15"/>
        <v>295377600</v>
      </c>
      <c r="Y120" s="39">
        <v>0.11675178628008469</v>
      </c>
    </row>
    <row r="121" spans="1:25" ht="30.75" customHeight="1" x14ac:dyDescent="0.25">
      <c r="A121" s="111"/>
      <c r="B121" s="117" t="s">
        <v>337</v>
      </c>
      <c r="C121" s="112">
        <v>3</v>
      </c>
      <c r="D121" s="119" t="s">
        <v>178</v>
      </c>
      <c r="E121" s="90" t="s">
        <v>179</v>
      </c>
      <c r="F121" s="35" t="s">
        <v>370</v>
      </c>
      <c r="G121" s="30" t="s">
        <v>371</v>
      </c>
      <c r="H121" s="88" t="s">
        <v>366</v>
      </c>
      <c r="I121" s="89"/>
      <c r="J121" s="88" t="s">
        <v>366</v>
      </c>
      <c r="K121" s="89"/>
      <c r="L121" s="83" t="s">
        <v>550</v>
      </c>
      <c r="M121" s="81"/>
      <c r="N121" s="32">
        <v>10000000</v>
      </c>
      <c r="O121" s="32">
        <v>15000000</v>
      </c>
      <c r="P121" s="32">
        <v>53000000</v>
      </c>
      <c r="Q121" s="32">
        <v>61550000</v>
      </c>
      <c r="R121" s="32"/>
      <c r="S121" s="99"/>
      <c r="T121" s="99"/>
      <c r="U121" s="99"/>
      <c r="V121" s="99"/>
      <c r="W121" s="99"/>
      <c r="X121" s="38">
        <f t="shared" si="15"/>
        <v>139550000</v>
      </c>
      <c r="Y121" s="39">
        <v>5.1206299707848436E-2</v>
      </c>
    </row>
    <row r="122" spans="1:25" ht="16.5" x14ac:dyDescent="0.25">
      <c r="A122" s="111"/>
      <c r="B122" s="117" t="s">
        <v>337</v>
      </c>
      <c r="C122" s="112">
        <v>4</v>
      </c>
      <c r="D122" s="119" t="s">
        <v>180</v>
      </c>
      <c r="E122" s="90" t="s">
        <v>181</v>
      </c>
      <c r="F122" s="35" t="s">
        <v>372</v>
      </c>
      <c r="G122" s="30" t="s">
        <v>373</v>
      </c>
      <c r="H122" s="88" t="s">
        <v>366</v>
      </c>
      <c r="I122" s="89"/>
      <c r="J122" s="88" t="s">
        <v>366</v>
      </c>
      <c r="K122" s="89"/>
      <c r="L122" s="83" t="s">
        <v>550</v>
      </c>
      <c r="M122" s="81"/>
      <c r="N122" s="30"/>
      <c r="O122" s="32">
        <v>68718700</v>
      </c>
      <c r="P122" s="32">
        <v>120000000</v>
      </c>
      <c r="Q122" s="32">
        <v>120000000</v>
      </c>
      <c r="R122" s="32"/>
      <c r="S122" s="99"/>
      <c r="T122" s="99"/>
      <c r="U122" s="99"/>
      <c r="V122" s="99"/>
      <c r="W122" s="99"/>
      <c r="X122" s="38">
        <f t="shared" si="15"/>
        <v>308718700</v>
      </c>
      <c r="Y122" s="39">
        <v>0.12202502722977498</v>
      </c>
    </row>
    <row r="123" spans="1:25" ht="16.5" x14ac:dyDescent="0.25">
      <c r="A123" s="111"/>
      <c r="B123" s="117" t="s">
        <v>337</v>
      </c>
      <c r="C123" s="112">
        <v>5</v>
      </c>
      <c r="D123" s="119" t="s">
        <v>182</v>
      </c>
      <c r="E123" s="90" t="s">
        <v>183</v>
      </c>
      <c r="F123" s="31" t="s">
        <v>374</v>
      </c>
      <c r="G123" s="30" t="s">
        <v>375</v>
      </c>
      <c r="H123" s="88" t="s">
        <v>366</v>
      </c>
      <c r="I123" s="89"/>
      <c r="J123" s="88" t="s">
        <v>366</v>
      </c>
      <c r="K123" s="89"/>
      <c r="L123" s="83" t="s">
        <v>503</v>
      </c>
      <c r="M123" s="81"/>
      <c r="N123" s="33"/>
      <c r="O123" s="33"/>
      <c r="P123" s="33"/>
      <c r="Q123" s="32">
        <v>155804900</v>
      </c>
      <c r="R123" s="32"/>
      <c r="S123" s="99"/>
      <c r="T123" s="99"/>
      <c r="U123" s="99"/>
      <c r="V123" s="99"/>
      <c r="W123" s="99"/>
      <c r="X123" s="38">
        <f t="shared" si="15"/>
        <v>155804900</v>
      </c>
      <c r="Y123" s="39">
        <v>6.1583885799701699E-2</v>
      </c>
    </row>
    <row r="124" spans="1:25" ht="16.5" x14ac:dyDescent="0.25">
      <c r="A124" s="111"/>
      <c r="B124" s="117" t="s">
        <v>337</v>
      </c>
      <c r="C124" s="112">
        <v>6</v>
      </c>
      <c r="D124" s="119" t="s">
        <v>184</v>
      </c>
      <c r="E124" s="90" t="s">
        <v>185</v>
      </c>
      <c r="F124" s="31" t="s">
        <v>376</v>
      </c>
      <c r="G124" s="30" t="s">
        <v>367</v>
      </c>
      <c r="H124" s="90"/>
      <c r="I124" s="88" t="s">
        <v>366</v>
      </c>
      <c r="J124" s="88"/>
      <c r="K124" s="88" t="s">
        <v>366</v>
      </c>
      <c r="L124" s="112" t="s">
        <v>551</v>
      </c>
      <c r="M124" s="81"/>
      <c r="N124" s="30"/>
      <c r="O124" s="30"/>
      <c r="P124" s="30"/>
      <c r="Q124" s="32">
        <v>49000000</v>
      </c>
      <c r="R124" s="32">
        <v>100000000</v>
      </c>
      <c r="S124" s="99"/>
      <c r="T124" s="99"/>
      <c r="U124" s="99"/>
      <c r="V124" s="99"/>
      <c r="W124" s="99"/>
      <c r="X124" s="38">
        <f t="shared" si="15"/>
        <v>149000000</v>
      </c>
      <c r="Y124" s="39">
        <v>5.8894161763561687E-2</v>
      </c>
    </row>
    <row r="125" spans="1:25" ht="16.5" x14ac:dyDescent="0.25">
      <c r="A125" s="111"/>
      <c r="B125" s="117" t="s">
        <v>337</v>
      </c>
      <c r="C125" s="112">
        <v>7</v>
      </c>
      <c r="D125" s="119" t="s">
        <v>186</v>
      </c>
      <c r="E125" s="90" t="s">
        <v>187</v>
      </c>
      <c r="F125" s="36" t="s">
        <v>377</v>
      </c>
      <c r="G125" s="30" t="s">
        <v>378</v>
      </c>
      <c r="H125" s="88" t="s">
        <v>366</v>
      </c>
      <c r="I125" s="89"/>
      <c r="J125" s="88" t="s">
        <v>366</v>
      </c>
      <c r="K125" s="89"/>
      <c r="L125" s="83" t="s">
        <v>551</v>
      </c>
      <c r="M125" s="81"/>
      <c r="N125" s="33"/>
      <c r="O125" s="32">
        <v>50000000</v>
      </c>
      <c r="P125" s="30"/>
      <c r="Q125" s="32">
        <v>10000000</v>
      </c>
      <c r="R125" s="32">
        <v>50000000</v>
      </c>
      <c r="S125" s="99"/>
      <c r="T125" s="99"/>
      <c r="U125" s="99"/>
      <c r="V125" s="99"/>
      <c r="W125" s="99"/>
      <c r="X125" s="38">
        <f t="shared" si="15"/>
        <v>110000000</v>
      </c>
      <c r="Y125" s="39">
        <v>4.3478911369072386E-2</v>
      </c>
    </row>
    <row r="126" spans="1:25" ht="15.6" customHeight="1" x14ac:dyDescent="0.25">
      <c r="A126" s="111"/>
      <c r="B126" s="117" t="s">
        <v>337</v>
      </c>
      <c r="C126" s="112">
        <v>8</v>
      </c>
      <c r="D126" s="119" t="s">
        <v>188</v>
      </c>
      <c r="E126" s="90" t="s">
        <v>189</v>
      </c>
      <c r="F126" s="35" t="s">
        <v>379</v>
      </c>
      <c r="G126" s="30" t="s">
        <v>380</v>
      </c>
      <c r="H126" s="88" t="s">
        <v>366</v>
      </c>
      <c r="I126" s="89"/>
      <c r="J126" s="88" t="s">
        <v>366</v>
      </c>
      <c r="K126" s="89"/>
      <c r="L126" s="83" t="s">
        <v>550</v>
      </c>
      <c r="M126" s="81"/>
      <c r="N126" s="33"/>
      <c r="O126" s="33"/>
      <c r="P126" s="32">
        <v>161736362</v>
      </c>
      <c r="Q126" s="32">
        <v>123673700</v>
      </c>
      <c r="R126" s="32"/>
      <c r="S126" s="99"/>
      <c r="T126" s="99"/>
      <c r="U126" s="99"/>
      <c r="V126" s="99"/>
      <c r="W126" s="99"/>
      <c r="X126" s="38">
        <f t="shared" si="15"/>
        <v>285410062</v>
      </c>
      <c r="Y126" s="39">
        <v>0.11281198899581323</v>
      </c>
    </row>
    <row r="127" spans="1:25" ht="15.6" customHeight="1" x14ac:dyDescent="0.25">
      <c r="A127" s="111"/>
      <c r="B127" s="117" t="s">
        <v>337</v>
      </c>
      <c r="C127" s="112">
        <v>9</v>
      </c>
      <c r="D127" s="119" t="s">
        <v>190</v>
      </c>
      <c r="E127" s="90" t="s">
        <v>191</v>
      </c>
      <c r="F127" s="35" t="s">
        <v>381</v>
      </c>
      <c r="G127" s="30" t="s">
        <v>382</v>
      </c>
      <c r="H127" s="88" t="s">
        <v>366</v>
      </c>
      <c r="I127" s="89"/>
      <c r="J127" s="88" t="s">
        <v>366</v>
      </c>
      <c r="K127" s="89"/>
      <c r="L127" s="83" t="s">
        <v>503</v>
      </c>
      <c r="M127" s="81"/>
      <c r="N127" s="32">
        <v>48800000</v>
      </c>
      <c r="O127" s="33"/>
      <c r="P127" s="32">
        <v>40000000</v>
      </c>
      <c r="Q127" s="32">
        <v>100000000</v>
      </c>
      <c r="R127" s="32"/>
      <c r="S127" s="99"/>
      <c r="T127" s="99"/>
      <c r="U127" s="99"/>
      <c r="V127" s="99"/>
      <c r="W127" s="99"/>
      <c r="X127" s="38">
        <f t="shared" si="15"/>
        <v>188800000</v>
      </c>
      <c r="Y127" s="39">
        <v>5.5336796287910314E-2</v>
      </c>
    </row>
    <row r="128" spans="1:25" ht="15.6" customHeight="1" x14ac:dyDescent="0.25">
      <c r="A128" s="111"/>
      <c r="B128" s="117" t="s">
        <v>337</v>
      </c>
      <c r="C128" s="112">
        <v>10</v>
      </c>
      <c r="D128" s="119" t="s">
        <v>192</v>
      </c>
      <c r="E128" s="90" t="s">
        <v>193</v>
      </c>
      <c r="F128" s="36" t="s">
        <v>383</v>
      </c>
      <c r="G128" s="30" t="s">
        <v>367</v>
      </c>
      <c r="H128" s="88" t="s">
        <v>366</v>
      </c>
      <c r="I128" s="89"/>
      <c r="J128" s="88" t="s">
        <v>366</v>
      </c>
      <c r="K128" s="89"/>
      <c r="L128" s="112" t="s">
        <v>550</v>
      </c>
      <c r="M128" s="81"/>
      <c r="N128" s="32">
        <v>28000000</v>
      </c>
      <c r="O128" s="32"/>
      <c r="P128" s="30"/>
      <c r="Q128" s="32">
        <v>28709450</v>
      </c>
      <c r="R128" s="32">
        <v>150000000</v>
      </c>
      <c r="S128" s="99"/>
      <c r="T128" s="99"/>
      <c r="U128" s="99"/>
      <c r="V128" s="99"/>
      <c r="W128" s="99"/>
      <c r="X128" s="38">
        <f t="shared" si="15"/>
        <v>206709450</v>
      </c>
      <c r="Y128" s="39">
        <v>7.0637203066960669E-2</v>
      </c>
    </row>
    <row r="129" spans="1:25" ht="15" customHeight="1" x14ac:dyDescent="0.25">
      <c r="A129" s="111"/>
      <c r="B129" s="117" t="s">
        <v>337</v>
      </c>
      <c r="C129" s="112">
        <v>11</v>
      </c>
      <c r="D129" s="119" t="s">
        <v>194</v>
      </c>
      <c r="E129" s="90" t="s">
        <v>195</v>
      </c>
      <c r="F129" s="35" t="s">
        <v>384</v>
      </c>
      <c r="G129" s="30" t="s">
        <v>385</v>
      </c>
      <c r="H129" s="88" t="s">
        <v>366</v>
      </c>
      <c r="I129" s="89"/>
      <c r="J129" s="88" t="s">
        <v>366</v>
      </c>
      <c r="K129" s="89"/>
      <c r="L129" s="112" t="s">
        <v>500</v>
      </c>
      <c r="M129" s="81"/>
      <c r="N129" s="32">
        <v>33058225</v>
      </c>
      <c r="O129" s="33"/>
      <c r="P129" s="32">
        <v>77546665</v>
      </c>
      <c r="Q129" s="32">
        <v>16463000</v>
      </c>
      <c r="R129" s="32">
        <v>250000000</v>
      </c>
      <c r="S129" s="99"/>
      <c r="T129" s="99"/>
      <c r="U129" s="99"/>
      <c r="V129" s="99"/>
      <c r="W129" s="99"/>
      <c r="X129" s="38">
        <f t="shared" si="15"/>
        <v>377067890</v>
      </c>
      <c r="Y129" s="39">
        <v>0.1359742339512662</v>
      </c>
    </row>
    <row r="130" spans="1:25" ht="15.6" customHeight="1" x14ac:dyDescent="0.25">
      <c r="A130" s="111"/>
      <c r="B130" s="117" t="s">
        <v>337</v>
      </c>
      <c r="C130" s="112">
        <v>12</v>
      </c>
      <c r="D130" s="119" t="s">
        <v>196</v>
      </c>
      <c r="E130" s="90" t="s">
        <v>197</v>
      </c>
      <c r="F130" s="37" t="s">
        <v>386</v>
      </c>
      <c r="G130" s="30" t="s">
        <v>387</v>
      </c>
      <c r="H130" s="88" t="s">
        <v>366</v>
      </c>
      <c r="I130" s="89"/>
      <c r="J130" s="88" t="s">
        <v>366</v>
      </c>
      <c r="K130" s="89"/>
      <c r="L130" s="112" t="s">
        <v>551</v>
      </c>
      <c r="M130" s="81"/>
      <c r="N130" s="32">
        <v>15000000</v>
      </c>
      <c r="O130" s="33"/>
      <c r="P130" s="33"/>
      <c r="Q130" s="32">
        <v>211265271</v>
      </c>
      <c r="R130" s="32"/>
      <c r="S130" s="99"/>
      <c r="T130" s="99"/>
      <c r="U130" s="99"/>
      <c r="V130" s="99"/>
      <c r="W130" s="99"/>
      <c r="X130" s="38">
        <f t="shared" si="15"/>
        <v>226265271</v>
      </c>
      <c r="Y130" s="39">
        <v>8.3505309028836905E-2</v>
      </c>
    </row>
    <row r="131" spans="1:25" ht="15.6" customHeight="1" x14ac:dyDescent="0.25">
      <c r="A131" s="111"/>
      <c r="B131" s="117" t="s">
        <v>337</v>
      </c>
      <c r="C131" s="112">
        <v>13</v>
      </c>
      <c r="D131" s="119" t="s">
        <v>198</v>
      </c>
      <c r="E131" s="90" t="s">
        <v>199</v>
      </c>
      <c r="F131" s="31" t="s">
        <v>388</v>
      </c>
      <c r="G131" s="30" t="s">
        <v>389</v>
      </c>
      <c r="H131" s="88" t="s">
        <v>366</v>
      </c>
      <c r="I131" s="89"/>
      <c r="J131" s="88" t="s">
        <v>366</v>
      </c>
      <c r="K131" s="89"/>
      <c r="L131" s="83" t="s">
        <v>512</v>
      </c>
      <c r="M131" s="81"/>
      <c r="N131" s="32">
        <v>60000000</v>
      </c>
      <c r="O131" s="33"/>
      <c r="P131" s="32">
        <v>39393000</v>
      </c>
      <c r="Q131" s="32">
        <v>48503200</v>
      </c>
      <c r="R131" s="32"/>
      <c r="S131" s="99"/>
      <c r="T131" s="99"/>
      <c r="U131" s="99"/>
      <c r="V131" s="99"/>
      <c r="W131" s="99"/>
      <c r="X131" s="38">
        <f t="shared" si="15"/>
        <v>147896200</v>
      </c>
      <c r="Y131" s="39">
        <v>3.4742100813438731E-2</v>
      </c>
    </row>
    <row r="132" spans="1:25" s="2" customFormat="1" ht="15.75" x14ac:dyDescent="0.25">
      <c r="A132" s="114"/>
      <c r="B132" s="120"/>
      <c r="C132" s="116"/>
      <c r="D132" s="121"/>
      <c r="E132" s="166"/>
      <c r="F132" s="121"/>
      <c r="G132" s="166"/>
      <c r="H132" s="91"/>
      <c r="I132" s="91"/>
      <c r="J132" s="91"/>
      <c r="K132" s="91"/>
      <c r="L132" s="128"/>
      <c r="M132" s="136"/>
      <c r="N132" s="24">
        <f t="shared" ref="N132:V132" si="16">SUM(N119:N131)</f>
        <v>229070860</v>
      </c>
      <c r="O132" s="24">
        <f t="shared" si="16"/>
        <v>133718700</v>
      </c>
      <c r="P132" s="24">
        <f t="shared" si="16"/>
        <v>591676027</v>
      </c>
      <c r="Q132" s="24">
        <f t="shared" si="16"/>
        <v>1104567421</v>
      </c>
      <c r="R132" s="24">
        <f t="shared" si="16"/>
        <v>700000000</v>
      </c>
      <c r="S132" s="24">
        <f t="shared" si="16"/>
        <v>0</v>
      </c>
      <c r="T132" s="24">
        <f t="shared" si="16"/>
        <v>0</v>
      </c>
      <c r="U132" s="24">
        <f t="shared" si="16"/>
        <v>0</v>
      </c>
      <c r="V132" s="24">
        <f t="shared" si="16"/>
        <v>0</v>
      </c>
      <c r="W132" s="24"/>
      <c r="X132" s="195">
        <f t="shared" si="15"/>
        <v>2759033008</v>
      </c>
      <c r="Y132" s="25"/>
    </row>
    <row r="133" spans="1:25" x14ac:dyDescent="0.25">
      <c r="A133" s="111">
        <v>9</v>
      </c>
      <c r="B133" s="1" t="s">
        <v>338</v>
      </c>
      <c r="C133" s="112">
        <v>1</v>
      </c>
      <c r="D133" s="126" t="s">
        <v>200</v>
      </c>
      <c r="E133" s="167" t="s">
        <v>20</v>
      </c>
      <c r="F133" s="126" t="s">
        <v>573</v>
      </c>
      <c r="G133" s="78" t="s">
        <v>592</v>
      </c>
      <c r="H133" s="161"/>
      <c r="I133" s="161"/>
      <c r="J133" s="161"/>
      <c r="K133" s="161"/>
      <c r="L133" s="131" t="s">
        <v>500</v>
      </c>
      <c r="M133" s="81"/>
      <c r="N133" s="40"/>
      <c r="O133" s="40"/>
      <c r="P133" s="40">
        <v>54237230</v>
      </c>
      <c r="Q133" s="41">
        <v>96000000</v>
      </c>
      <c r="R133" s="40">
        <v>17504545</v>
      </c>
      <c r="S133" s="100"/>
      <c r="T133" s="100"/>
      <c r="U133" s="100"/>
      <c r="V133" s="100"/>
      <c r="W133" s="100"/>
      <c r="X133" s="58">
        <f t="shared" ref="X133:X152" si="17">N133+O133+P133+Q133+R133</f>
        <v>167741775</v>
      </c>
      <c r="Y133" s="1"/>
    </row>
    <row r="134" spans="1:25" x14ac:dyDescent="0.25">
      <c r="A134" s="111"/>
      <c r="B134" s="1" t="s">
        <v>338</v>
      </c>
      <c r="C134" s="112">
        <v>2</v>
      </c>
      <c r="D134" s="126" t="s">
        <v>201</v>
      </c>
      <c r="E134" s="167" t="s">
        <v>202</v>
      </c>
      <c r="F134" s="126" t="s">
        <v>574</v>
      </c>
      <c r="G134" s="78" t="s">
        <v>569</v>
      </c>
      <c r="H134" s="161" t="s">
        <v>390</v>
      </c>
      <c r="I134" s="161"/>
      <c r="J134" s="161" t="s">
        <v>390</v>
      </c>
      <c r="K134" s="161"/>
      <c r="L134" s="130" t="s">
        <v>500</v>
      </c>
      <c r="M134" s="81"/>
      <c r="N134" s="40"/>
      <c r="O134" s="40">
        <v>43808966</v>
      </c>
      <c r="P134" s="40">
        <v>35000000</v>
      </c>
      <c r="Q134" s="41">
        <v>38552350</v>
      </c>
      <c r="R134" s="40">
        <v>101547330</v>
      </c>
      <c r="S134" s="100"/>
      <c r="T134" s="100"/>
      <c r="U134" s="100"/>
      <c r="V134" s="100"/>
      <c r="W134" s="100"/>
      <c r="X134" s="58">
        <f t="shared" si="17"/>
        <v>218908646</v>
      </c>
      <c r="Y134" s="1"/>
    </row>
    <row r="135" spans="1:25" x14ac:dyDescent="0.25">
      <c r="A135" s="111"/>
      <c r="B135" s="1" t="s">
        <v>338</v>
      </c>
      <c r="C135" s="112">
        <v>3</v>
      </c>
      <c r="D135" s="126" t="s">
        <v>203</v>
      </c>
      <c r="E135" s="167" t="s">
        <v>204</v>
      </c>
      <c r="F135" s="126" t="s">
        <v>575</v>
      </c>
      <c r="G135" s="78" t="s">
        <v>539</v>
      </c>
      <c r="H135" s="161" t="s">
        <v>390</v>
      </c>
      <c r="I135" s="161"/>
      <c r="J135" s="161" t="s">
        <v>390</v>
      </c>
      <c r="K135" s="161"/>
      <c r="L135" s="130" t="s">
        <v>500</v>
      </c>
      <c r="M135" s="81"/>
      <c r="N135" s="40"/>
      <c r="O135" s="40">
        <v>20783750</v>
      </c>
      <c r="P135" s="40">
        <v>80243946</v>
      </c>
      <c r="Q135" s="41">
        <v>77896000</v>
      </c>
      <c r="R135" s="40">
        <v>66642688</v>
      </c>
      <c r="S135" s="100"/>
      <c r="T135" s="100"/>
      <c r="U135" s="100"/>
      <c r="V135" s="100"/>
      <c r="W135" s="100"/>
      <c r="X135" s="58">
        <f t="shared" si="17"/>
        <v>245566384</v>
      </c>
      <c r="Y135" s="1"/>
    </row>
    <row r="136" spans="1:25" x14ac:dyDescent="0.25">
      <c r="A136" s="111"/>
      <c r="B136" s="1" t="s">
        <v>338</v>
      </c>
      <c r="C136" s="112">
        <v>4</v>
      </c>
      <c r="D136" s="126" t="s">
        <v>205</v>
      </c>
      <c r="E136" s="167" t="s">
        <v>206</v>
      </c>
      <c r="F136" s="126" t="s">
        <v>576</v>
      </c>
      <c r="G136" s="78" t="s">
        <v>593</v>
      </c>
      <c r="H136" s="161" t="s">
        <v>390</v>
      </c>
      <c r="I136" s="161"/>
      <c r="J136" s="161" t="s">
        <v>390</v>
      </c>
      <c r="K136" s="161"/>
      <c r="L136" s="130" t="s">
        <v>500</v>
      </c>
      <c r="M136" s="81"/>
      <c r="N136" s="40"/>
      <c r="O136" s="40">
        <v>37825000</v>
      </c>
      <c r="P136" s="40"/>
      <c r="Q136" s="41">
        <v>117746350</v>
      </c>
      <c r="R136" s="40">
        <v>235150500</v>
      </c>
      <c r="S136" s="100"/>
      <c r="T136" s="100"/>
      <c r="U136" s="100"/>
      <c r="V136" s="100"/>
      <c r="W136" s="100"/>
      <c r="X136" s="58">
        <f t="shared" si="17"/>
        <v>390721850</v>
      </c>
      <c r="Y136" s="1"/>
    </row>
    <row r="137" spans="1:25" x14ac:dyDescent="0.25">
      <c r="A137" s="111"/>
      <c r="B137" s="1" t="s">
        <v>338</v>
      </c>
      <c r="C137" s="112">
        <v>5</v>
      </c>
      <c r="D137" s="126" t="s">
        <v>207</v>
      </c>
      <c r="E137" s="167" t="s">
        <v>44</v>
      </c>
      <c r="F137" s="126" t="s">
        <v>577</v>
      </c>
      <c r="G137" s="78" t="s">
        <v>593</v>
      </c>
      <c r="H137" s="161" t="s">
        <v>390</v>
      </c>
      <c r="I137" s="161"/>
      <c r="J137" s="161" t="s">
        <v>390</v>
      </c>
      <c r="K137" s="161"/>
      <c r="L137" s="130" t="s">
        <v>500</v>
      </c>
      <c r="M137" s="81"/>
      <c r="N137" s="40"/>
      <c r="O137" s="40"/>
      <c r="P137" s="40">
        <v>11244400</v>
      </c>
      <c r="Q137" s="41">
        <v>12532000</v>
      </c>
      <c r="R137" s="40">
        <v>12000000</v>
      </c>
      <c r="S137" s="100"/>
      <c r="T137" s="100"/>
      <c r="U137" s="100"/>
      <c r="V137" s="100"/>
      <c r="W137" s="100"/>
      <c r="X137" s="58">
        <f t="shared" si="17"/>
        <v>35776400</v>
      </c>
      <c r="Y137" s="1"/>
    </row>
    <row r="138" spans="1:25" x14ac:dyDescent="0.25">
      <c r="A138" s="111"/>
      <c r="B138" s="1" t="s">
        <v>338</v>
      </c>
      <c r="C138" s="112">
        <v>6</v>
      </c>
      <c r="D138" s="126" t="s">
        <v>208</v>
      </c>
      <c r="E138" s="167" t="s">
        <v>209</v>
      </c>
      <c r="F138" s="126" t="s">
        <v>578</v>
      </c>
      <c r="G138" s="78" t="s">
        <v>594</v>
      </c>
      <c r="H138" s="161" t="s">
        <v>390</v>
      </c>
      <c r="I138" s="161"/>
      <c r="J138" s="161" t="s">
        <v>390</v>
      </c>
      <c r="K138" s="161"/>
      <c r="L138" s="130" t="s">
        <v>500</v>
      </c>
      <c r="M138" s="81"/>
      <c r="N138" s="40"/>
      <c r="O138" s="40"/>
      <c r="P138" s="40">
        <v>20000000</v>
      </c>
      <c r="Q138" s="41">
        <v>11697000</v>
      </c>
      <c r="R138" s="40">
        <v>72158500</v>
      </c>
      <c r="S138" s="100"/>
      <c r="T138" s="100"/>
      <c r="U138" s="100"/>
      <c r="V138" s="100"/>
      <c r="W138" s="100"/>
      <c r="X138" s="58">
        <f t="shared" si="17"/>
        <v>103855500</v>
      </c>
      <c r="Y138" s="1"/>
    </row>
    <row r="139" spans="1:25" x14ac:dyDescent="0.25">
      <c r="A139" s="111"/>
      <c r="B139" s="1" t="s">
        <v>338</v>
      </c>
      <c r="C139" s="112">
        <v>7</v>
      </c>
      <c r="D139" s="126" t="s">
        <v>210</v>
      </c>
      <c r="E139" s="167" t="s">
        <v>211</v>
      </c>
      <c r="F139" s="126" t="s">
        <v>579</v>
      </c>
      <c r="G139" s="78" t="s">
        <v>595</v>
      </c>
      <c r="H139" s="161"/>
      <c r="I139" s="161"/>
      <c r="J139" s="161"/>
      <c r="K139" s="161"/>
      <c r="L139" s="130" t="s">
        <v>500</v>
      </c>
      <c r="M139" s="81"/>
      <c r="N139" s="40"/>
      <c r="O139" s="40">
        <v>55000000</v>
      </c>
      <c r="P139" s="40">
        <v>30163000</v>
      </c>
      <c r="Q139" s="41">
        <v>19320982</v>
      </c>
      <c r="R139" s="40">
        <v>153135306.06999999</v>
      </c>
      <c r="S139" s="100"/>
      <c r="T139" s="100"/>
      <c r="U139" s="100"/>
      <c r="V139" s="100"/>
      <c r="W139" s="100"/>
      <c r="X139" s="58">
        <f t="shared" si="17"/>
        <v>257619288.06999999</v>
      </c>
      <c r="Y139" s="1"/>
    </row>
    <row r="140" spans="1:25" x14ac:dyDescent="0.25">
      <c r="A140" s="111"/>
      <c r="B140" s="1" t="s">
        <v>338</v>
      </c>
      <c r="C140" s="112">
        <v>8</v>
      </c>
      <c r="D140" s="126" t="s">
        <v>212</v>
      </c>
      <c r="E140" s="167" t="s">
        <v>213</v>
      </c>
      <c r="F140" s="126" t="s">
        <v>580</v>
      </c>
      <c r="G140" s="78" t="s">
        <v>569</v>
      </c>
      <c r="H140" s="161"/>
      <c r="I140" s="161"/>
      <c r="J140" s="161"/>
      <c r="K140" s="161"/>
      <c r="L140" s="130" t="s">
        <v>500</v>
      </c>
      <c r="M140" s="81"/>
      <c r="N140" s="40"/>
      <c r="O140" s="40"/>
      <c r="P140" s="40">
        <v>25631400</v>
      </c>
      <c r="Q140" s="41">
        <v>50883000</v>
      </c>
      <c r="R140" s="40">
        <v>24476000</v>
      </c>
      <c r="S140" s="100"/>
      <c r="T140" s="100"/>
      <c r="U140" s="100"/>
      <c r="V140" s="100"/>
      <c r="W140" s="100"/>
      <c r="X140" s="58">
        <f t="shared" si="17"/>
        <v>100990400</v>
      </c>
      <c r="Y140" s="1"/>
    </row>
    <row r="141" spans="1:25" x14ac:dyDescent="0.25">
      <c r="A141" s="111"/>
      <c r="B141" s="1" t="s">
        <v>338</v>
      </c>
      <c r="C141" s="112">
        <v>9</v>
      </c>
      <c r="D141" s="126" t="s">
        <v>214</v>
      </c>
      <c r="E141" s="167" t="s">
        <v>215</v>
      </c>
      <c r="F141" s="126" t="s">
        <v>581</v>
      </c>
      <c r="G141" s="78" t="s">
        <v>596</v>
      </c>
      <c r="H141" s="161"/>
      <c r="I141" s="161"/>
      <c r="J141" s="161"/>
      <c r="K141" s="161"/>
      <c r="L141" s="130" t="s">
        <v>500</v>
      </c>
      <c r="M141" s="81"/>
      <c r="N141" s="40"/>
      <c r="O141" s="40"/>
      <c r="P141" s="40">
        <v>47825876</v>
      </c>
      <c r="Q141" s="41">
        <v>94554632</v>
      </c>
      <c r="R141" s="40">
        <v>0</v>
      </c>
      <c r="S141" s="100"/>
      <c r="T141" s="100"/>
      <c r="U141" s="100"/>
      <c r="V141" s="100"/>
      <c r="W141" s="100"/>
      <c r="X141" s="58">
        <f t="shared" si="17"/>
        <v>142380508</v>
      </c>
      <c r="Y141" s="1"/>
    </row>
    <row r="142" spans="1:25" x14ac:dyDescent="0.25">
      <c r="A142" s="111"/>
      <c r="B142" s="1" t="s">
        <v>338</v>
      </c>
      <c r="C142" s="112">
        <v>10</v>
      </c>
      <c r="D142" s="126" t="s">
        <v>216</v>
      </c>
      <c r="E142" s="167" t="s">
        <v>217</v>
      </c>
      <c r="F142" s="126" t="s">
        <v>582</v>
      </c>
      <c r="G142" s="78" t="s">
        <v>542</v>
      </c>
      <c r="H142" s="161" t="s">
        <v>390</v>
      </c>
      <c r="I142" s="161"/>
      <c r="J142" s="161" t="s">
        <v>390</v>
      </c>
      <c r="K142" s="161"/>
      <c r="L142" s="130" t="s">
        <v>500</v>
      </c>
      <c r="M142" s="81"/>
      <c r="N142" s="40"/>
      <c r="O142" s="40"/>
      <c r="P142" s="40">
        <v>25000000</v>
      </c>
      <c r="Q142" s="41">
        <v>0</v>
      </c>
      <c r="R142" s="40">
        <v>0</v>
      </c>
      <c r="S142" s="100"/>
      <c r="T142" s="100"/>
      <c r="U142" s="100"/>
      <c r="V142" s="100"/>
      <c r="W142" s="100"/>
      <c r="X142" s="58">
        <f t="shared" si="17"/>
        <v>25000000</v>
      </c>
      <c r="Y142" s="1"/>
    </row>
    <row r="143" spans="1:25" x14ac:dyDescent="0.25">
      <c r="A143" s="111"/>
      <c r="B143" s="1" t="s">
        <v>338</v>
      </c>
      <c r="C143" s="112">
        <v>11</v>
      </c>
      <c r="D143" s="126" t="s">
        <v>218</v>
      </c>
      <c r="E143" s="167" t="s">
        <v>219</v>
      </c>
      <c r="F143" s="126" t="s">
        <v>583</v>
      </c>
      <c r="G143" s="78" t="s">
        <v>596</v>
      </c>
      <c r="H143" s="161"/>
      <c r="I143" s="161"/>
      <c r="J143" s="161"/>
      <c r="K143" s="161"/>
      <c r="L143" s="130" t="s">
        <v>500</v>
      </c>
      <c r="M143" s="81"/>
      <c r="N143" s="40"/>
      <c r="O143" s="40"/>
      <c r="P143" s="40">
        <v>50000000</v>
      </c>
      <c r="Q143" s="41">
        <v>50000000</v>
      </c>
      <c r="R143" s="40">
        <v>0</v>
      </c>
      <c r="S143" s="100"/>
      <c r="T143" s="100"/>
      <c r="U143" s="100"/>
      <c r="V143" s="100"/>
      <c r="W143" s="100"/>
      <c r="X143" s="58">
        <f t="shared" si="17"/>
        <v>100000000</v>
      </c>
      <c r="Y143" s="1"/>
    </row>
    <row r="144" spans="1:25" x14ac:dyDescent="0.25">
      <c r="A144" s="111"/>
      <c r="B144" s="1" t="s">
        <v>338</v>
      </c>
      <c r="C144" s="112">
        <v>12</v>
      </c>
      <c r="D144" s="126" t="s">
        <v>220</v>
      </c>
      <c r="E144" s="167" t="s">
        <v>76</v>
      </c>
      <c r="F144" s="126" t="s">
        <v>584</v>
      </c>
      <c r="G144" s="78" t="s">
        <v>593</v>
      </c>
      <c r="H144" s="161"/>
      <c r="I144" s="161"/>
      <c r="J144" s="161"/>
      <c r="K144" s="161"/>
      <c r="L144" s="130" t="s">
        <v>500</v>
      </c>
      <c r="M144" s="81"/>
      <c r="N144" s="40"/>
      <c r="O144" s="40">
        <v>56035000</v>
      </c>
      <c r="P144" s="40">
        <v>45047550</v>
      </c>
      <c r="Q144" s="41">
        <v>12000000</v>
      </c>
      <c r="R144" s="40">
        <v>0</v>
      </c>
      <c r="S144" s="100"/>
      <c r="T144" s="100"/>
      <c r="U144" s="100"/>
      <c r="V144" s="100"/>
      <c r="W144" s="100"/>
      <c r="X144" s="58">
        <f t="shared" si="17"/>
        <v>113082550</v>
      </c>
      <c r="Y144" s="1"/>
    </row>
    <row r="145" spans="1:25" x14ac:dyDescent="0.25">
      <c r="A145" s="111"/>
      <c r="B145" s="1" t="s">
        <v>338</v>
      </c>
      <c r="C145" s="112">
        <v>13</v>
      </c>
      <c r="D145" s="126" t="s">
        <v>221</v>
      </c>
      <c r="E145" s="167" t="s">
        <v>222</v>
      </c>
      <c r="F145" s="126" t="s">
        <v>585</v>
      </c>
      <c r="G145" s="78" t="s">
        <v>595</v>
      </c>
      <c r="H145" s="161"/>
      <c r="I145" s="161"/>
      <c r="J145" s="161"/>
      <c r="K145" s="161"/>
      <c r="L145" s="130" t="s">
        <v>500</v>
      </c>
      <c r="M145" s="81"/>
      <c r="N145" s="40"/>
      <c r="O145" s="40"/>
      <c r="P145" s="40">
        <v>50000000</v>
      </c>
      <c r="Q145" s="41">
        <v>50000000</v>
      </c>
      <c r="R145" s="40">
        <v>80000000</v>
      </c>
      <c r="S145" s="100"/>
      <c r="T145" s="100"/>
      <c r="U145" s="100"/>
      <c r="V145" s="100"/>
      <c r="W145" s="100"/>
      <c r="X145" s="58">
        <f t="shared" si="17"/>
        <v>180000000</v>
      </c>
      <c r="Y145" s="1"/>
    </row>
    <row r="146" spans="1:25" x14ac:dyDescent="0.25">
      <c r="A146" s="111"/>
      <c r="B146" s="1" t="s">
        <v>338</v>
      </c>
      <c r="C146" s="112">
        <v>14</v>
      </c>
      <c r="D146" s="126" t="s">
        <v>223</v>
      </c>
      <c r="E146" s="167" t="s">
        <v>224</v>
      </c>
      <c r="F146" s="126" t="s">
        <v>586</v>
      </c>
      <c r="G146" s="78" t="s">
        <v>592</v>
      </c>
      <c r="H146" s="161"/>
      <c r="I146" s="161"/>
      <c r="J146" s="161"/>
      <c r="K146" s="161"/>
      <c r="L146" s="130" t="s">
        <v>500</v>
      </c>
      <c r="M146" s="81"/>
      <c r="N146" s="40"/>
      <c r="O146" s="40"/>
      <c r="P146" s="40">
        <v>45596956</v>
      </c>
      <c r="Q146" s="41">
        <v>48343849.899999999</v>
      </c>
      <c r="R146" s="40">
        <v>0</v>
      </c>
      <c r="S146" s="100"/>
      <c r="T146" s="100"/>
      <c r="U146" s="100"/>
      <c r="V146" s="100"/>
      <c r="W146" s="100"/>
      <c r="X146" s="58">
        <f t="shared" si="17"/>
        <v>93940805.900000006</v>
      </c>
      <c r="Y146" s="1"/>
    </row>
    <row r="147" spans="1:25" x14ac:dyDescent="0.25">
      <c r="A147" s="111"/>
      <c r="B147" s="1" t="s">
        <v>338</v>
      </c>
      <c r="C147" s="112">
        <v>15</v>
      </c>
      <c r="D147" s="126" t="s">
        <v>225</v>
      </c>
      <c r="E147" s="167" t="s">
        <v>226</v>
      </c>
      <c r="F147" s="126" t="s">
        <v>587</v>
      </c>
      <c r="G147" s="78" t="s">
        <v>592</v>
      </c>
      <c r="H147" s="161"/>
      <c r="I147" s="161"/>
      <c r="J147" s="161"/>
      <c r="K147" s="161"/>
      <c r="L147" s="130" t="s">
        <v>500</v>
      </c>
      <c r="M147" s="81"/>
      <c r="N147" s="40"/>
      <c r="O147" s="40"/>
      <c r="P147" s="40">
        <v>79764600</v>
      </c>
      <c r="Q147" s="41">
        <v>25877190</v>
      </c>
      <c r="R147" s="40">
        <v>18586048</v>
      </c>
      <c r="S147" s="100"/>
      <c r="T147" s="100"/>
      <c r="U147" s="100"/>
      <c r="V147" s="100"/>
      <c r="W147" s="100"/>
      <c r="X147" s="58">
        <f t="shared" si="17"/>
        <v>124227838</v>
      </c>
      <c r="Y147" s="1"/>
    </row>
    <row r="148" spans="1:25" x14ac:dyDescent="0.25">
      <c r="A148" s="111"/>
      <c r="B148" s="1" t="s">
        <v>338</v>
      </c>
      <c r="C148" s="112">
        <v>16</v>
      </c>
      <c r="D148" s="126" t="s">
        <v>227</v>
      </c>
      <c r="E148" s="167" t="s">
        <v>167</v>
      </c>
      <c r="F148" s="126" t="s">
        <v>588</v>
      </c>
      <c r="G148" s="78" t="s">
        <v>596</v>
      </c>
      <c r="H148" s="161"/>
      <c r="I148" s="161" t="s">
        <v>390</v>
      </c>
      <c r="J148" s="161" t="s">
        <v>390</v>
      </c>
      <c r="K148" s="161"/>
      <c r="L148" s="130" t="s">
        <v>500</v>
      </c>
      <c r="M148" s="81"/>
      <c r="N148" s="40"/>
      <c r="O148" s="40"/>
      <c r="P148" s="40">
        <v>55000000</v>
      </c>
      <c r="Q148" s="41">
        <v>55143999.75</v>
      </c>
      <c r="R148" s="40">
        <v>0</v>
      </c>
      <c r="S148" s="100"/>
      <c r="T148" s="100"/>
      <c r="U148" s="100"/>
      <c r="V148" s="100"/>
      <c r="W148" s="100"/>
      <c r="X148" s="58">
        <f t="shared" si="17"/>
        <v>110143999.75</v>
      </c>
      <c r="Y148" s="1"/>
    </row>
    <row r="149" spans="1:25" x14ac:dyDescent="0.25">
      <c r="A149" s="111"/>
      <c r="B149" s="1" t="s">
        <v>338</v>
      </c>
      <c r="C149" s="112">
        <v>17</v>
      </c>
      <c r="D149" s="126" t="s">
        <v>228</v>
      </c>
      <c r="E149" s="167" t="s">
        <v>229</v>
      </c>
      <c r="F149" s="126" t="s">
        <v>589</v>
      </c>
      <c r="G149" s="78" t="s">
        <v>597</v>
      </c>
      <c r="H149" s="161"/>
      <c r="I149" s="161"/>
      <c r="J149" s="161"/>
      <c r="K149" s="161"/>
      <c r="L149" s="130" t="s">
        <v>500</v>
      </c>
      <c r="M149" s="81"/>
      <c r="N149" s="40"/>
      <c r="O149" s="40"/>
      <c r="P149" s="40">
        <v>21458000</v>
      </c>
      <c r="Q149" s="41">
        <v>0</v>
      </c>
      <c r="R149" s="40">
        <v>120000000</v>
      </c>
      <c r="S149" s="100"/>
      <c r="T149" s="100"/>
      <c r="U149" s="100"/>
      <c r="V149" s="100"/>
      <c r="W149" s="100"/>
      <c r="X149" s="58">
        <f t="shared" si="17"/>
        <v>141458000</v>
      </c>
      <c r="Y149" s="1"/>
    </row>
    <row r="150" spans="1:25" x14ac:dyDescent="0.25">
      <c r="A150" s="111"/>
      <c r="B150" s="1" t="s">
        <v>338</v>
      </c>
      <c r="C150" s="112">
        <v>18</v>
      </c>
      <c r="D150" s="126" t="s">
        <v>230</v>
      </c>
      <c r="E150" s="167" t="s">
        <v>57</v>
      </c>
      <c r="F150" s="126" t="s">
        <v>590</v>
      </c>
      <c r="G150" s="78" t="s">
        <v>592</v>
      </c>
      <c r="H150" s="161" t="s">
        <v>390</v>
      </c>
      <c r="I150" s="161"/>
      <c r="J150" s="161" t="s">
        <v>390</v>
      </c>
      <c r="K150" s="161"/>
      <c r="L150" s="130" t="s">
        <v>500</v>
      </c>
      <c r="M150" s="81"/>
      <c r="N150" s="40"/>
      <c r="O150" s="40">
        <v>91165675</v>
      </c>
      <c r="P150" s="40">
        <v>54542100</v>
      </c>
      <c r="Q150" s="41">
        <v>28600498.079999998</v>
      </c>
      <c r="R150" s="40">
        <v>52150000</v>
      </c>
      <c r="S150" s="100"/>
      <c r="T150" s="100"/>
      <c r="U150" s="100"/>
      <c r="V150" s="100"/>
      <c r="W150" s="100"/>
      <c r="X150" s="58">
        <f t="shared" si="17"/>
        <v>226458273.07999998</v>
      </c>
      <c r="Y150" s="1"/>
    </row>
    <row r="151" spans="1:25" x14ac:dyDescent="0.25">
      <c r="A151" s="111"/>
      <c r="B151" s="1" t="s">
        <v>338</v>
      </c>
      <c r="C151" s="112">
        <v>19</v>
      </c>
      <c r="D151" s="126" t="s">
        <v>232</v>
      </c>
      <c r="E151" s="167" t="s">
        <v>231</v>
      </c>
      <c r="F151" s="126" t="s">
        <v>591</v>
      </c>
      <c r="G151" s="78" t="s">
        <v>598</v>
      </c>
      <c r="H151" s="161"/>
      <c r="I151" s="161"/>
      <c r="J151" s="161"/>
      <c r="K151" s="161"/>
      <c r="L151" s="130" t="s">
        <v>500</v>
      </c>
      <c r="M151" s="81"/>
      <c r="N151" s="40"/>
      <c r="O151" s="40"/>
      <c r="P151" s="40">
        <v>76329843</v>
      </c>
      <c r="Q151" s="41">
        <v>39829306.119999997</v>
      </c>
      <c r="R151" s="40">
        <v>8083760</v>
      </c>
      <c r="S151" s="100"/>
      <c r="T151" s="100"/>
      <c r="U151" s="100"/>
      <c r="V151" s="100"/>
      <c r="W151" s="100"/>
      <c r="X151" s="58">
        <f t="shared" si="17"/>
        <v>124242909.12</v>
      </c>
      <c r="Y151" s="1"/>
    </row>
    <row r="152" spans="1:25" s="2" customFormat="1" ht="15.75" x14ac:dyDescent="0.25">
      <c r="A152" s="114"/>
      <c r="B152" s="115"/>
      <c r="C152" s="116"/>
      <c r="D152" s="115"/>
      <c r="E152" s="116"/>
      <c r="F152" s="115"/>
      <c r="G152" s="116"/>
      <c r="H152" s="10"/>
      <c r="I152" s="10"/>
      <c r="J152" s="10"/>
      <c r="K152" s="10"/>
      <c r="L152" s="128"/>
      <c r="M152" s="136"/>
      <c r="N152" s="24"/>
      <c r="O152" s="24">
        <f>SUM(O133:O151)</f>
        <v>304618391</v>
      </c>
      <c r="P152" s="24">
        <f>SUM(P133:P151)</f>
        <v>807084901</v>
      </c>
      <c r="Q152" s="24">
        <f>SUM(Q133:Q151)</f>
        <v>828977157.85000002</v>
      </c>
      <c r="R152" s="24">
        <f>SUM(R133:R151)</f>
        <v>961434677.06999993</v>
      </c>
      <c r="S152" s="24"/>
      <c r="T152" s="24">
        <f>SUM(T133:T151)</f>
        <v>0</v>
      </c>
      <c r="U152" s="24">
        <f>SUM(U133:U151)</f>
        <v>0</v>
      </c>
      <c r="V152" s="24">
        <f>SUM(V133:V151)</f>
        <v>0</v>
      </c>
      <c r="W152" s="24"/>
      <c r="X152" s="197">
        <f t="shared" si="17"/>
        <v>2902115126.9200001</v>
      </c>
      <c r="Y152" s="25"/>
    </row>
    <row r="153" spans="1:25" ht="15.75" x14ac:dyDescent="0.25">
      <c r="A153" s="111">
        <v>10</v>
      </c>
      <c r="B153" s="1" t="s">
        <v>339</v>
      </c>
      <c r="C153" s="112">
        <v>1</v>
      </c>
      <c r="D153" s="1" t="s">
        <v>233</v>
      </c>
      <c r="E153" s="118" t="s">
        <v>234</v>
      </c>
      <c r="F153" s="118" t="s">
        <v>689</v>
      </c>
      <c r="G153" s="118" t="s">
        <v>695</v>
      </c>
      <c r="H153" s="88" t="s">
        <v>366</v>
      </c>
      <c r="I153" s="179"/>
      <c r="J153" s="88" t="s">
        <v>366</v>
      </c>
      <c r="K153" s="179"/>
      <c r="L153" s="84" t="s">
        <v>510</v>
      </c>
      <c r="M153" s="81"/>
      <c r="N153" s="13"/>
      <c r="O153" s="13"/>
      <c r="P153" s="13">
        <v>94521650</v>
      </c>
      <c r="Q153" s="13">
        <v>98905450</v>
      </c>
      <c r="R153" s="68">
        <v>50000000</v>
      </c>
      <c r="S153" s="101"/>
      <c r="T153" s="101"/>
      <c r="U153" s="101"/>
      <c r="V153" s="101"/>
      <c r="W153" s="101"/>
      <c r="X153" s="21">
        <f t="shared" ref="X153:X176" si="18">N153+O153+P153+Q153+R153</f>
        <v>243427100</v>
      </c>
      <c r="Y153" s="1"/>
    </row>
    <row r="154" spans="1:25" ht="15.75" x14ac:dyDescent="0.25">
      <c r="A154" s="111"/>
      <c r="B154" s="1" t="s">
        <v>339</v>
      </c>
      <c r="C154" s="112">
        <v>2</v>
      </c>
      <c r="D154" s="1" t="s">
        <v>235</v>
      </c>
      <c r="E154" s="118" t="s">
        <v>236</v>
      </c>
      <c r="F154" s="118" t="s">
        <v>690</v>
      </c>
      <c r="G154" s="118" t="s">
        <v>482</v>
      </c>
      <c r="H154" s="179"/>
      <c r="I154" s="88" t="s">
        <v>366</v>
      </c>
      <c r="J154" s="179"/>
      <c r="K154" s="88" t="s">
        <v>366</v>
      </c>
      <c r="L154" s="83" t="s">
        <v>510</v>
      </c>
      <c r="M154" s="81"/>
      <c r="N154" s="13"/>
      <c r="O154" s="13"/>
      <c r="P154" s="13">
        <v>50000000</v>
      </c>
      <c r="Q154" s="13"/>
      <c r="R154" s="68">
        <v>50000000</v>
      </c>
      <c r="S154" s="101"/>
      <c r="T154" s="101"/>
      <c r="U154" s="101"/>
      <c r="V154" s="101"/>
      <c r="W154" s="101"/>
      <c r="X154" s="21">
        <f t="shared" si="18"/>
        <v>100000000</v>
      </c>
      <c r="Y154" s="1"/>
    </row>
    <row r="155" spans="1:25" ht="15.75" x14ac:dyDescent="0.25">
      <c r="A155" s="111"/>
      <c r="B155" s="1" t="s">
        <v>339</v>
      </c>
      <c r="C155" s="112">
        <v>3</v>
      </c>
      <c r="D155" s="1" t="s">
        <v>237</v>
      </c>
      <c r="E155" s="118" t="s">
        <v>483</v>
      </c>
      <c r="F155" s="118" t="s">
        <v>484</v>
      </c>
      <c r="G155" s="118" t="s">
        <v>696</v>
      </c>
      <c r="H155" s="88" t="s">
        <v>366</v>
      </c>
      <c r="I155" s="179"/>
      <c r="J155" s="179"/>
      <c r="K155" s="88" t="s">
        <v>366</v>
      </c>
      <c r="L155" s="130" t="s">
        <v>513</v>
      </c>
      <c r="M155" s="81"/>
      <c r="N155" s="13"/>
      <c r="O155" s="13"/>
      <c r="P155" s="13">
        <v>99994000</v>
      </c>
      <c r="Q155" s="13"/>
      <c r="R155" s="68">
        <v>50000000</v>
      </c>
      <c r="S155" s="101"/>
      <c r="T155" s="101"/>
      <c r="U155" s="101"/>
      <c r="V155" s="101"/>
      <c r="W155" s="101"/>
      <c r="X155" s="21">
        <f t="shared" si="18"/>
        <v>149994000</v>
      </c>
      <c r="Y155" s="1"/>
    </row>
    <row r="156" spans="1:25" ht="15.75" x14ac:dyDescent="0.25">
      <c r="A156" s="111"/>
      <c r="B156" s="1" t="s">
        <v>339</v>
      </c>
      <c r="C156" s="112">
        <v>4</v>
      </c>
      <c r="D156" s="1" t="s">
        <v>238</v>
      </c>
      <c r="E156" s="118" t="s">
        <v>239</v>
      </c>
      <c r="F156" s="118" t="s">
        <v>485</v>
      </c>
      <c r="G156" s="118" t="s">
        <v>486</v>
      </c>
      <c r="H156" s="179"/>
      <c r="I156" s="179"/>
      <c r="J156" s="179"/>
      <c r="K156" s="88" t="s">
        <v>366</v>
      </c>
      <c r="L156" s="83" t="s">
        <v>513</v>
      </c>
      <c r="M156" s="81"/>
      <c r="N156" s="13"/>
      <c r="O156" s="13"/>
      <c r="P156" s="13">
        <v>63878612</v>
      </c>
      <c r="Q156" s="13">
        <v>30000000</v>
      </c>
      <c r="R156" s="69">
        <v>119664354</v>
      </c>
      <c r="S156" s="102"/>
      <c r="T156" s="102"/>
      <c r="U156" s="102"/>
      <c r="V156" s="102"/>
      <c r="W156" s="102"/>
      <c r="X156" s="21">
        <f t="shared" si="18"/>
        <v>213542966</v>
      </c>
      <c r="Y156" s="1"/>
    </row>
    <row r="157" spans="1:25" ht="15.75" x14ac:dyDescent="0.25">
      <c r="A157" s="111"/>
      <c r="B157" s="1" t="s">
        <v>339</v>
      </c>
      <c r="C157" s="112">
        <v>5</v>
      </c>
      <c r="D157" s="1" t="s">
        <v>240</v>
      </c>
      <c r="E157" s="118" t="s">
        <v>241</v>
      </c>
      <c r="F157" s="118" t="s">
        <v>691</v>
      </c>
      <c r="G157" s="118" t="s">
        <v>695</v>
      </c>
      <c r="H157" s="88" t="s">
        <v>366</v>
      </c>
      <c r="I157" s="179"/>
      <c r="J157" s="88" t="s">
        <v>366</v>
      </c>
      <c r="K157" s="181"/>
      <c r="L157" s="83" t="s">
        <v>513</v>
      </c>
      <c r="M157" s="81"/>
      <c r="N157" s="13"/>
      <c r="O157" s="13"/>
      <c r="P157" s="13">
        <v>31391750</v>
      </c>
      <c r="Q157" s="13">
        <v>27000000</v>
      </c>
      <c r="R157" s="69"/>
      <c r="S157" s="102"/>
      <c r="T157" s="102"/>
      <c r="U157" s="102"/>
      <c r="V157" s="102"/>
      <c r="W157" s="102"/>
      <c r="X157" s="21">
        <f t="shared" si="18"/>
        <v>58391750</v>
      </c>
      <c r="Y157" s="1"/>
    </row>
    <row r="158" spans="1:25" ht="15.75" x14ac:dyDescent="0.25">
      <c r="A158" s="111"/>
      <c r="B158" s="1" t="s">
        <v>339</v>
      </c>
      <c r="C158" s="112">
        <v>6</v>
      </c>
      <c r="D158" s="1" t="s">
        <v>242</v>
      </c>
      <c r="E158" s="118" t="s">
        <v>102</v>
      </c>
      <c r="F158" s="118" t="s">
        <v>487</v>
      </c>
      <c r="G158" s="118" t="s">
        <v>482</v>
      </c>
      <c r="H158" s="88" t="s">
        <v>366</v>
      </c>
      <c r="I158" s="179"/>
      <c r="J158" s="179"/>
      <c r="K158" s="88" t="s">
        <v>366</v>
      </c>
      <c r="L158" s="83" t="s">
        <v>513</v>
      </c>
      <c r="M158" s="81"/>
      <c r="N158" s="13"/>
      <c r="O158" s="13"/>
      <c r="P158" s="13">
        <v>50025000</v>
      </c>
      <c r="Q158" s="13">
        <v>45000000</v>
      </c>
      <c r="R158" s="69"/>
      <c r="S158" s="102"/>
      <c r="T158" s="102"/>
      <c r="U158" s="102"/>
      <c r="V158" s="102"/>
      <c r="W158" s="102"/>
      <c r="X158" s="21">
        <f t="shared" si="18"/>
        <v>95025000</v>
      </c>
      <c r="Y158" s="1"/>
    </row>
    <row r="159" spans="1:25" ht="15.75" x14ac:dyDescent="0.25">
      <c r="A159" s="111"/>
      <c r="B159" s="1" t="s">
        <v>339</v>
      </c>
      <c r="C159" s="112">
        <v>7</v>
      </c>
      <c r="D159" s="1" t="s">
        <v>243</v>
      </c>
      <c r="E159" s="118" t="s">
        <v>244</v>
      </c>
      <c r="F159" s="118" t="s">
        <v>488</v>
      </c>
      <c r="G159" s="118" t="s">
        <v>489</v>
      </c>
      <c r="H159" s="88" t="s">
        <v>366</v>
      </c>
      <c r="I159" s="179"/>
      <c r="J159" s="88" t="s">
        <v>366</v>
      </c>
      <c r="K159" s="181"/>
      <c r="L159" s="130" t="s">
        <v>513</v>
      </c>
      <c r="M159" s="81"/>
      <c r="N159" s="13"/>
      <c r="O159" s="13"/>
      <c r="P159" s="13">
        <v>30000000</v>
      </c>
      <c r="Q159" s="13">
        <v>35000000</v>
      </c>
      <c r="R159" s="69"/>
      <c r="S159" s="102"/>
      <c r="T159" s="102"/>
      <c r="U159" s="102"/>
      <c r="V159" s="102"/>
      <c r="W159" s="102"/>
      <c r="X159" s="21">
        <f t="shared" si="18"/>
        <v>65000000</v>
      </c>
      <c r="Y159" s="1"/>
    </row>
    <row r="160" spans="1:25" ht="15.75" x14ac:dyDescent="0.25">
      <c r="A160" s="111"/>
      <c r="B160" s="1" t="s">
        <v>339</v>
      </c>
      <c r="C160" s="112">
        <v>8</v>
      </c>
      <c r="D160" s="1" t="s">
        <v>245</v>
      </c>
      <c r="E160" s="118" t="s">
        <v>246</v>
      </c>
      <c r="F160" s="118" t="s">
        <v>692</v>
      </c>
      <c r="G160" s="118" t="s">
        <v>697</v>
      </c>
      <c r="H160" s="179"/>
      <c r="I160" s="88"/>
      <c r="J160" s="88" t="s">
        <v>366</v>
      </c>
      <c r="K160" s="88"/>
      <c r="L160" s="83" t="s">
        <v>514</v>
      </c>
      <c r="M160" s="81"/>
      <c r="N160" s="13"/>
      <c r="O160" s="13"/>
      <c r="P160" s="13">
        <v>50000000</v>
      </c>
      <c r="Q160" s="13">
        <v>150000000</v>
      </c>
      <c r="R160" s="70">
        <v>200000000</v>
      </c>
      <c r="S160" s="103"/>
      <c r="T160" s="103"/>
      <c r="U160" s="103"/>
      <c r="V160" s="103"/>
      <c r="W160" s="103"/>
      <c r="X160" s="21">
        <f t="shared" si="18"/>
        <v>400000000</v>
      </c>
      <c r="Y160" s="1"/>
    </row>
    <row r="161" spans="1:25" ht="15.75" x14ac:dyDescent="0.25">
      <c r="A161" s="111"/>
      <c r="B161" s="1" t="s">
        <v>339</v>
      </c>
      <c r="C161" s="112">
        <v>9</v>
      </c>
      <c r="D161" s="1" t="s">
        <v>247</v>
      </c>
      <c r="E161" s="118" t="s">
        <v>241</v>
      </c>
      <c r="F161" s="118" t="s">
        <v>693</v>
      </c>
      <c r="G161" s="118" t="s">
        <v>698</v>
      </c>
      <c r="H161" s="179"/>
      <c r="I161" s="179"/>
      <c r="J161" s="88"/>
      <c r="K161" s="88" t="s">
        <v>366</v>
      </c>
      <c r="L161" s="83" t="s">
        <v>510</v>
      </c>
      <c r="M161" s="81"/>
      <c r="N161" s="13"/>
      <c r="O161" s="13"/>
      <c r="P161" s="13">
        <v>50000000</v>
      </c>
      <c r="Q161" s="13"/>
      <c r="R161" s="68">
        <v>50000000</v>
      </c>
      <c r="S161" s="101"/>
      <c r="T161" s="101"/>
      <c r="U161" s="101"/>
      <c r="V161" s="101"/>
      <c r="W161" s="101"/>
      <c r="X161" s="21">
        <f t="shared" si="18"/>
        <v>100000000</v>
      </c>
      <c r="Y161" s="1"/>
    </row>
    <row r="162" spans="1:25" ht="15.75" x14ac:dyDescent="0.25">
      <c r="A162" s="111"/>
      <c r="B162" s="1" t="s">
        <v>339</v>
      </c>
      <c r="C162" s="112">
        <v>10</v>
      </c>
      <c r="D162" s="1" t="s">
        <v>248</v>
      </c>
      <c r="E162" s="118" t="s">
        <v>102</v>
      </c>
      <c r="F162" s="118" t="s">
        <v>694</v>
      </c>
      <c r="G162" s="118" t="s">
        <v>699</v>
      </c>
      <c r="H162" s="179"/>
      <c r="I162" s="179"/>
      <c r="J162" s="88"/>
      <c r="K162" s="88" t="s">
        <v>366</v>
      </c>
      <c r="L162" s="83" t="s">
        <v>510</v>
      </c>
      <c r="M162" s="81"/>
      <c r="N162" s="13"/>
      <c r="O162" s="13"/>
      <c r="P162" s="13">
        <v>45155527</v>
      </c>
      <c r="Q162" s="13">
        <v>94842575</v>
      </c>
      <c r="R162" s="68">
        <v>50000000</v>
      </c>
      <c r="S162" s="101"/>
      <c r="T162" s="101"/>
      <c r="U162" s="101"/>
      <c r="V162" s="101"/>
      <c r="W162" s="101"/>
      <c r="X162" s="21">
        <f t="shared" si="18"/>
        <v>189998102</v>
      </c>
      <c r="Y162" s="1"/>
    </row>
    <row r="163" spans="1:25" ht="15.75" x14ac:dyDescent="0.25">
      <c r="A163" s="111"/>
      <c r="B163" s="1" t="s">
        <v>339</v>
      </c>
      <c r="C163" s="112">
        <v>11</v>
      </c>
      <c r="D163" s="1" t="s">
        <v>249</v>
      </c>
      <c r="E163" s="118" t="s">
        <v>250</v>
      </c>
      <c r="F163" s="118" t="s">
        <v>490</v>
      </c>
      <c r="G163" s="118" t="s">
        <v>491</v>
      </c>
      <c r="H163" s="179"/>
      <c r="I163" s="179"/>
      <c r="J163" s="88"/>
      <c r="K163" s="88" t="s">
        <v>366</v>
      </c>
      <c r="L163" s="83" t="s">
        <v>510</v>
      </c>
      <c r="M163" s="81"/>
      <c r="N163" s="13"/>
      <c r="O163" s="13"/>
      <c r="P163" s="13">
        <v>87280425</v>
      </c>
      <c r="Q163" s="13">
        <v>76000000</v>
      </c>
      <c r="R163" s="68">
        <v>50000000</v>
      </c>
      <c r="S163" s="101"/>
      <c r="T163" s="101"/>
      <c r="U163" s="101"/>
      <c r="V163" s="101"/>
      <c r="W163" s="101"/>
      <c r="X163" s="21">
        <f t="shared" si="18"/>
        <v>213280425</v>
      </c>
      <c r="Y163" s="1"/>
    </row>
    <row r="164" spans="1:25" ht="15.75" x14ac:dyDescent="0.25">
      <c r="A164" s="111"/>
      <c r="B164" s="1" t="s">
        <v>339</v>
      </c>
      <c r="C164" s="112">
        <v>12</v>
      </c>
      <c r="D164" s="1" t="s">
        <v>251</v>
      </c>
      <c r="E164" s="118" t="s">
        <v>252</v>
      </c>
      <c r="F164" s="118" t="s">
        <v>492</v>
      </c>
      <c r="G164" s="118" t="s">
        <v>493</v>
      </c>
      <c r="H164" s="179"/>
      <c r="I164" s="179"/>
      <c r="J164" s="88"/>
      <c r="K164" s="88" t="s">
        <v>366</v>
      </c>
      <c r="L164" s="130" t="s">
        <v>513</v>
      </c>
      <c r="M164" s="81"/>
      <c r="N164" s="13"/>
      <c r="O164" s="13"/>
      <c r="P164" s="13">
        <v>50952961</v>
      </c>
      <c r="Q164" s="13">
        <v>119657000</v>
      </c>
      <c r="R164" s="69"/>
      <c r="S164" s="102"/>
      <c r="T164" s="102"/>
      <c r="U164" s="102"/>
      <c r="V164" s="102"/>
      <c r="W164" s="102"/>
      <c r="X164" s="21">
        <f t="shared" si="18"/>
        <v>170609961</v>
      </c>
      <c r="Y164" s="1"/>
    </row>
    <row r="165" spans="1:25" ht="15.75" x14ac:dyDescent="0.25">
      <c r="A165" s="111"/>
      <c r="B165" s="1" t="s">
        <v>339</v>
      </c>
      <c r="C165" s="112">
        <v>13</v>
      </c>
      <c r="D165" s="1" t="s">
        <v>253</v>
      </c>
      <c r="E165" s="118" t="s">
        <v>494</v>
      </c>
      <c r="F165" s="118" t="s">
        <v>495</v>
      </c>
      <c r="G165" s="118" t="s">
        <v>496</v>
      </c>
      <c r="H165" s="180"/>
      <c r="I165" s="180"/>
      <c r="J165" s="88"/>
      <c r="K165" s="88" t="s">
        <v>366</v>
      </c>
      <c r="L165" s="130" t="s">
        <v>513</v>
      </c>
      <c r="M165" s="81"/>
      <c r="N165" s="13"/>
      <c r="O165" s="13"/>
      <c r="P165" s="13">
        <f>80000000</f>
        <v>80000000</v>
      </c>
      <c r="Q165" s="13"/>
      <c r="R165" s="13">
        <v>100000000</v>
      </c>
      <c r="S165" s="96"/>
      <c r="T165" s="96"/>
      <c r="U165" s="96"/>
      <c r="V165" s="96"/>
      <c r="W165" s="96"/>
      <c r="X165" s="21">
        <f t="shared" si="18"/>
        <v>180000000</v>
      </c>
      <c r="Y165" s="1"/>
    </row>
    <row r="166" spans="1:25" s="2" customFormat="1" x14ac:dyDescent="0.25">
      <c r="A166" s="114"/>
      <c r="B166" s="115"/>
      <c r="C166" s="116">
        <v>1</v>
      </c>
      <c r="D166" s="115"/>
      <c r="E166" s="116"/>
      <c r="F166" s="115"/>
      <c r="G166" s="116"/>
      <c r="H166" s="10"/>
      <c r="I166" s="10"/>
      <c r="J166" s="10"/>
      <c r="K166" s="10"/>
      <c r="L166" s="132"/>
      <c r="M166" s="136"/>
      <c r="N166" s="24"/>
      <c r="O166" s="24"/>
      <c r="P166" s="24">
        <f>SUM(P153:P165)</f>
        <v>783199925</v>
      </c>
      <c r="Q166" s="24">
        <f t="shared" ref="Q166:R166" si="19">SUM(Q153:Q165)</f>
        <v>676405025</v>
      </c>
      <c r="R166" s="24">
        <f t="shared" si="19"/>
        <v>719664354</v>
      </c>
      <c r="S166" s="24"/>
      <c r="T166" s="24"/>
      <c r="U166" s="24">
        <f>SUM(U153:U165)</f>
        <v>0</v>
      </c>
      <c r="V166" s="24">
        <f t="shared" ref="V166" si="20">SUM(V153:V165)</f>
        <v>0</v>
      </c>
      <c r="W166" s="24"/>
      <c r="X166" s="25">
        <f t="shared" si="18"/>
        <v>2179269304</v>
      </c>
      <c r="Y166" s="25"/>
    </row>
    <row r="167" spans="1:25" x14ac:dyDescent="0.25">
      <c r="A167" s="111">
        <v>11</v>
      </c>
      <c r="B167" s="1" t="s">
        <v>340</v>
      </c>
      <c r="C167" s="112">
        <v>1</v>
      </c>
      <c r="D167" s="1" t="s">
        <v>254</v>
      </c>
      <c r="E167" s="112"/>
      <c r="F167" s="112"/>
      <c r="G167" s="112"/>
      <c r="H167" s="9"/>
      <c r="I167" s="9"/>
      <c r="J167" s="9"/>
      <c r="K167" s="9"/>
      <c r="L167" s="131" t="s">
        <v>500</v>
      </c>
      <c r="M167" s="81"/>
      <c r="N167" s="13"/>
      <c r="O167" s="13"/>
      <c r="P167" s="13">
        <v>40000000</v>
      </c>
      <c r="Q167" s="13"/>
      <c r="R167" s="13"/>
      <c r="S167" s="96"/>
      <c r="T167" s="96"/>
      <c r="U167" s="96"/>
      <c r="V167" s="96"/>
      <c r="W167" s="96"/>
      <c r="X167" s="21">
        <f t="shared" si="18"/>
        <v>40000000</v>
      </c>
      <c r="Y167" s="1"/>
    </row>
    <row r="168" spans="1:25" x14ac:dyDescent="0.25">
      <c r="A168" s="111"/>
      <c r="B168" s="1" t="s">
        <v>340</v>
      </c>
      <c r="C168" s="112">
        <v>2</v>
      </c>
      <c r="D168" s="1" t="s">
        <v>255</v>
      </c>
      <c r="E168" s="112"/>
      <c r="F168" s="112"/>
      <c r="G168" s="112"/>
      <c r="H168" s="9"/>
      <c r="I168" s="9"/>
      <c r="J168" s="9"/>
      <c r="K168" s="9"/>
      <c r="L168" s="130" t="s">
        <v>500</v>
      </c>
      <c r="M168" s="81"/>
      <c r="N168" s="13"/>
      <c r="O168" s="13"/>
      <c r="P168" s="13">
        <v>150000000</v>
      </c>
      <c r="Q168" s="13"/>
      <c r="R168" s="13"/>
      <c r="S168" s="96"/>
      <c r="T168" s="96"/>
      <c r="U168" s="96"/>
      <c r="V168" s="96"/>
      <c r="W168" s="96"/>
      <c r="X168" s="21">
        <f t="shared" si="18"/>
        <v>150000000</v>
      </c>
      <c r="Y168" s="1"/>
    </row>
    <row r="169" spans="1:25" x14ac:dyDescent="0.25">
      <c r="A169" s="111"/>
      <c r="B169" s="1" t="s">
        <v>340</v>
      </c>
      <c r="C169" s="112">
        <v>3</v>
      </c>
      <c r="D169" s="1" t="s">
        <v>256</v>
      </c>
      <c r="E169" s="112"/>
      <c r="F169" s="112"/>
      <c r="G169" s="112"/>
      <c r="H169" s="9"/>
      <c r="I169" s="9"/>
      <c r="J169" s="9"/>
      <c r="K169" s="9"/>
      <c r="L169" s="130" t="s">
        <v>500</v>
      </c>
      <c r="M169" s="81"/>
      <c r="N169" s="13"/>
      <c r="O169" s="13"/>
      <c r="P169" s="13">
        <v>38000000</v>
      </c>
      <c r="Q169" s="13"/>
      <c r="R169" s="13"/>
      <c r="S169" s="96"/>
      <c r="T169" s="96"/>
      <c r="U169" s="96"/>
      <c r="V169" s="96"/>
      <c r="W169" s="96"/>
      <c r="X169" s="21">
        <f t="shared" si="18"/>
        <v>38000000</v>
      </c>
      <c r="Y169" s="1"/>
    </row>
    <row r="170" spans="1:25" ht="15.75" x14ac:dyDescent="0.25">
      <c r="A170" s="111"/>
      <c r="B170" s="1" t="s">
        <v>340</v>
      </c>
      <c r="C170" s="112">
        <v>4</v>
      </c>
      <c r="D170" s="1" t="s">
        <v>257</v>
      </c>
      <c r="E170" s="112" t="s">
        <v>258</v>
      </c>
      <c r="F170" s="190" t="s">
        <v>599</v>
      </c>
      <c r="G170" s="112" t="s">
        <v>603</v>
      </c>
      <c r="H170" s="67" t="s">
        <v>366</v>
      </c>
      <c r="I170" s="9"/>
      <c r="J170" s="67" t="s">
        <v>366</v>
      </c>
      <c r="K170" s="9"/>
      <c r="L170" s="83" t="s">
        <v>515</v>
      </c>
      <c r="M170" s="81"/>
      <c r="N170" s="13"/>
      <c r="O170" s="13"/>
      <c r="P170" s="13">
        <v>55000000</v>
      </c>
      <c r="Q170" s="13"/>
      <c r="R170" s="13"/>
      <c r="S170" s="96"/>
      <c r="T170" s="96"/>
      <c r="U170" s="96"/>
      <c r="V170" s="96"/>
      <c r="W170" s="96"/>
      <c r="X170" s="21">
        <f t="shared" si="18"/>
        <v>55000000</v>
      </c>
      <c r="Y170" s="1"/>
    </row>
    <row r="171" spans="1:25" ht="15.75" x14ac:dyDescent="0.25">
      <c r="A171" s="111"/>
      <c r="B171" s="1" t="s">
        <v>340</v>
      </c>
      <c r="C171" s="112">
        <v>5</v>
      </c>
      <c r="D171" s="1" t="s">
        <v>259</v>
      </c>
      <c r="E171" s="112" t="s">
        <v>260</v>
      </c>
      <c r="F171" s="190" t="s">
        <v>600</v>
      </c>
      <c r="G171" s="112" t="s">
        <v>604</v>
      </c>
      <c r="H171" s="67" t="s">
        <v>366</v>
      </c>
      <c r="I171" s="9"/>
      <c r="J171" s="67" t="s">
        <v>366</v>
      </c>
      <c r="K171" s="9"/>
      <c r="L171" s="83" t="s">
        <v>516</v>
      </c>
      <c r="M171" s="81"/>
      <c r="N171" s="13"/>
      <c r="O171" s="13"/>
      <c r="P171" s="13">
        <v>60000000</v>
      </c>
      <c r="Q171" s="13"/>
      <c r="R171" s="13"/>
      <c r="S171" s="96"/>
      <c r="T171" s="96"/>
      <c r="U171" s="96"/>
      <c r="V171" s="96"/>
      <c r="W171" s="96"/>
      <c r="X171" s="21">
        <f t="shared" si="18"/>
        <v>60000000</v>
      </c>
      <c r="Y171" s="1"/>
    </row>
    <row r="172" spans="1:25" x14ac:dyDescent="0.25">
      <c r="A172" s="111"/>
      <c r="B172" s="1" t="s">
        <v>340</v>
      </c>
      <c r="C172" s="112">
        <v>6</v>
      </c>
      <c r="D172" s="1" t="s">
        <v>261</v>
      </c>
      <c r="E172" s="112"/>
      <c r="F172" s="112"/>
      <c r="G172" s="112"/>
      <c r="H172" s="9"/>
      <c r="I172" s="9"/>
      <c r="J172" s="9"/>
      <c r="K172" s="9"/>
      <c r="L172" s="130" t="s">
        <v>503</v>
      </c>
      <c r="M172" s="81"/>
      <c r="N172" s="13"/>
      <c r="O172" s="13"/>
      <c r="P172" s="13"/>
      <c r="Q172" s="13"/>
      <c r="R172" s="13"/>
      <c r="S172" s="96"/>
      <c r="T172" s="96"/>
      <c r="U172" s="96"/>
      <c r="V172" s="96"/>
      <c r="W172" s="96"/>
      <c r="X172" s="21">
        <f t="shared" si="18"/>
        <v>0</v>
      </c>
      <c r="Y172" s="1"/>
    </row>
    <row r="173" spans="1:25" x14ac:dyDescent="0.25">
      <c r="A173" s="111"/>
      <c r="B173" s="1" t="s">
        <v>340</v>
      </c>
      <c r="C173" s="112">
        <v>7</v>
      </c>
      <c r="D173" s="1" t="s">
        <v>262</v>
      </c>
      <c r="E173" s="112"/>
      <c r="F173" s="112"/>
      <c r="G173" s="112"/>
      <c r="H173" s="9"/>
      <c r="I173" s="9"/>
      <c r="J173" s="9"/>
      <c r="K173" s="9"/>
      <c r="L173" s="130" t="s">
        <v>503</v>
      </c>
      <c r="M173" s="81"/>
      <c r="N173" s="13"/>
      <c r="O173" s="13"/>
      <c r="P173" s="13"/>
      <c r="Q173" s="13"/>
      <c r="R173" s="13"/>
      <c r="S173" s="96"/>
      <c r="T173" s="96"/>
      <c r="U173" s="96"/>
      <c r="V173" s="96"/>
      <c r="W173" s="96"/>
      <c r="X173" s="21">
        <f t="shared" si="18"/>
        <v>0</v>
      </c>
      <c r="Y173" s="1"/>
    </row>
    <row r="174" spans="1:25" ht="15.75" x14ac:dyDescent="0.25">
      <c r="A174" s="111"/>
      <c r="B174" s="1" t="s">
        <v>340</v>
      </c>
      <c r="C174" s="112">
        <v>8</v>
      </c>
      <c r="D174" s="1" t="s">
        <v>263</v>
      </c>
      <c r="E174" s="112" t="s">
        <v>264</v>
      </c>
      <c r="F174" s="190" t="s">
        <v>601</v>
      </c>
      <c r="G174" s="112" t="s">
        <v>605</v>
      </c>
      <c r="H174" s="67" t="s">
        <v>366</v>
      </c>
      <c r="I174" s="9"/>
      <c r="J174" s="67" t="s">
        <v>366</v>
      </c>
      <c r="K174" s="9"/>
      <c r="L174" s="83" t="s">
        <v>517</v>
      </c>
      <c r="M174" s="81"/>
      <c r="N174" s="13"/>
      <c r="O174" s="13"/>
      <c r="P174" s="13">
        <v>100000000</v>
      </c>
      <c r="Q174" s="13"/>
      <c r="R174" s="13"/>
      <c r="S174" s="96"/>
      <c r="T174" s="96"/>
      <c r="U174" s="96"/>
      <c r="V174" s="96"/>
      <c r="W174" s="96"/>
      <c r="X174" s="21">
        <f t="shared" si="18"/>
        <v>100000000</v>
      </c>
      <c r="Y174" s="1"/>
    </row>
    <row r="175" spans="1:25" ht="15.75" x14ac:dyDescent="0.25">
      <c r="A175" s="111"/>
      <c r="B175" s="1" t="s">
        <v>340</v>
      </c>
      <c r="C175" s="112">
        <v>9</v>
      </c>
      <c r="D175" s="1" t="s">
        <v>265</v>
      </c>
      <c r="E175" s="112" t="s">
        <v>266</v>
      </c>
      <c r="F175" s="190" t="s">
        <v>602</v>
      </c>
      <c r="G175" s="112" t="s">
        <v>606</v>
      </c>
      <c r="H175" s="67" t="s">
        <v>366</v>
      </c>
      <c r="I175" s="9"/>
      <c r="J175" s="67" t="s">
        <v>366</v>
      </c>
      <c r="K175" s="9"/>
      <c r="L175" s="83" t="s">
        <v>515</v>
      </c>
      <c r="M175" s="81"/>
      <c r="N175" s="13"/>
      <c r="O175" s="13"/>
      <c r="P175" s="13">
        <v>90000000</v>
      </c>
      <c r="Q175" s="13"/>
      <c r="R175" s="13"/>
      <c r="S175" s="96"/>
      <c r="T175" s="96"/>
      <c r="U175" s="96"/>
      <c r="V175" s="96"/>
      <c r="W175" s="96"/>
      <c r="X175" s="21">
        <f t="shared" si="18"/>
        <v>90000000</v>
      </c>
      <c r="Y175" s="1"/>
    </row>
    <row r="176" spans="1:25" s="2" customFormat="1" ht="15.75" x14ac:dyDescent="0.25">
      <c r="A176" s="114"/>
      <c r="B176" s="115"/>
      <c r="C176" s="116"/>
      <c r="D176" s="115"/>
      <c r="E176" s="116"/>
      <c r="F176" s="115"/>
      <c r="G176" s="116"/>
      <c r="H176" s="10"/>
      <c r="I176" s="10"/>
      <c r="J176" s="10"/>
      <c r="K176" s="10"/>
      <c r="L176" s="135"/>
      <c r="M176" s="136"/>
      <c r="N176" s="24"/>
      <c r="O176" s="24"/>
      <c r="P176" s="24">
        <f>SUM(P167:P175)</f>
        <v>533000000</v>
      </c>
      <c r="Q176" s="24"/>
      <c r="R176" s="24"/>
      <c r="S176" s="24">
        <f t="shared" ref="S176" si="21">SUM(S167:S175)</f>
        <v>0</v>
      </c>
      <c r="T176" s="24"/>
      <c r="U176" s="24"/>
      <c r="V176" s="24">
        <f t="shared" ref="V176" si="22">SUM(V167:V175)</f>
        <v>0</v>
      </c>
      <c r="W176" s="24"/>
      <c r="X176" s="196">
        <f t="shared" si="18"/>
        <v>533000000</v>
      </c>
      <c r="Y176" s="25"/>
    </row>
    <row r="177" spans="1:25" ht="15.75" x14ac:dyDescent="0.25">
      <c r="A177" s="111">
        <v>12</v>
      </c>
      <c r="B177" s="1" t="s">
        <v>341</v>
      </c>
      <c r="C177" s="112">
        <v>1</v>
      </c>
      <c r="D177" s="1" t="s">
        <v>267</v>
      </c>
      <c r="E177" s="112" t="s">
        <v>268</v>
      </c>
      <c r="F177" s="125" t="s">
        <v>607</v>
      </c>
      <c r="G177" s="112" t="s">
        <v>615</v>
      </c>
      <c r="H177" s="67" t="s">
        <v>366</v>
      </c>
      <c r="I177" s="9"/>
      <c r="J177" s="67" t="s">
        <v>366</v>
      </c>
      <c r="K177" s="67" t="s">
        <v>366</v>
      </c>
      <c r="L177" s="84" t="s">
        <v>518</v>
      </c>
      <c r="M177" s="81"/>
      <c r="N177" s="13">
        <v>8854900</v>
      </c>
      <c r="O177" s="13"/>
      <c r="P177" s="13">
        <f>100082100</f>
        <v>100082100</v>
      </c>
      <c r="Q177" s="13"/>
      <c r="R177" s="13"/>
      <c r="S177" s="96"/>
      <c r="T177" s="96"/>
      <c r="U177" s="96"/>
      <c r="V177" s="96"/>
      <c r="W177" s="96"/>
      <c r="X177" s="21">
        <f t="shared" ref="X177:X186" si="23">N177+O177+P177+Q177+R177</f>
        <v>108937000</v>
      </c>
      <c r="Y177" s="1"/>
    </row>
    <row r="178" spans="1:25" ht="15.75" x14ac:dyDescent="0.25">
      <c r="A178" s="111"/>
      <c r="B178" s="1" t="s">
        <v>341</v>
      </c>
      <c r="C178" s="112">
        <v>2</v>
      </c>
      <c r="D178" s="1" t="s">
        <v>269</v>
      </c>
      <c r="E178" s="112" t="s">
        <v>270</v>
      </c>
      <c r="F178" s="125" t="s">
        <v>608</v>
      </c>
      <c r="G178" s="112" t="s">
        <v>735</v>
      </c>
      <c r="H178" s="67" t="s">
        <v>366</v>
      </c>
      <c r="I178" s="9"/>
      <c r="J178" s="67" t="s">
        <v>366</v>
      </c>
      <c r="K178" s="9"/>
      <c r="L178" s="83" t="s">
        <v>518</v>
      </c>
      <c r="M178" s="81"/>
      <c r="N178" s="13">
        <v>5050000</v>
      </c>
      <c r="O178" s="13"/>
      <c r="P178" s="13">
        <v>99254709</v>
      </c>
      <c r="Q178" s="13">
        <v>207049300</v>
      </c>
      <c r="R178" s="13"/>
      <c r="S178" s="96"/>
      <c r="T178" s="96"/>
      <c r="U178" s="96"/>
      <c r="V178" s="96"/>
      <c r="W178" s="96"/>
      <c r="X178" s="21">
        <f t="shared" si="23"/>
        <v>311354009</v>
      </c>
      <c r="Y178" s="1"/>
    </row>
    <row r="179" spans="1:25" ht="15.75" x14ac:dyDescent="0.25">
      <c r="A179" s="111"/>
      <c r="B179" s="1" t="s">
        <v>341</v>
      </c>
      <c r="C179" s="112">
        <v>3</v>
      </c>
      <c r="D179" s="1" t="s">
        <v>271</v>
      </c>
      <c r="E179" s="112" t="s">
        <v>272</v>
      </c>
      <c r="F179" s="125" t="s">
        <v>609</v>
      </c>
      <c r="G179" s="112" t="s">
        <v>736</v>
      </c>
      <c r="H179" s="67" t="s">
        <v>366</v>
      </c>
      <c r="I179" s="9"/>
      <c r="J179" s="67" t="s">
        <v>366</v>
      </c>
      <c r="K179" s="9"/>
      <c r="L179" s="83" t="s">
        <v>552</v>
      </c>
      <c r="M179" s="81"/>
      <c r="N179" s="13"/>
      <c r="O179" s="13"/>
      <c r="P179" s="13">
        <v>153043550</v>
      </c>
      <c r="Q179" s="13">
        <v>196570900</v>
      </c>
      <c r="R179" s="13"/>
      <c r="S179" s="96"/>
      <c r="T179" s="96"/>
      <c r="U179" s="96"/>
      <c r="V179" s="96"/>
      <c r="W179" s="96"/>
      <c r="X179" s="21">
        <f t="shared" si="23"/>
        <v>349614450</v>
      </c>
      <c r="Y179" s="1"/>
    </row>
    <row r="180" spans="1:25" ht="15.75" x14ac:dyDescent="0.25">
      <c r="A180" s="111"/>
      <c r="B180" s="1" t="s">
        <v>341</v>
      </c>
      <c r="C180" s="112">
        <v>4</v>
      </c>
      <c r="D180" s="1" t="s">
        <v>273</v>
      </c>
      <c r="E180" s="112" t="s">
        <v>167</v>
      </c>
      <c r="F180" s="189" t="s">
        <v>610</v>
      </c>
      <c r="G180" s="112" t="s">
        <v>737</v>
      </c>
      <c r="H180" s="67" t="s">
        <v>366</v>
      </c>
      <c r="I180" s="9"/>
      <c r="J180" s="67"/>
      <c r="K180" s="67" t="s">
        <v>366</v>
      </c>
      <c r="L180" s="83" t="s">
        <v>552</v>
      </c>
      <c r="M180" s="81"/>
      <c r="N180" s="13"/>
      <c r="O180" s="13"/>
      <c r="P180" s="13">
        <v>40000000</v>
      </c>
      <c r="Q180" s="13"/>
      <c r="R180" s="13"/>
      <c r="S180" s="96"/>
      <c r="T180" s="96"/>
      <c r="U180" s="96"/>
      <c r="V180" s="96"/>
      <c r="W180" s="96"/>
      <c r="X180" s="21">
        <f t="shared" si="23"/>
        <v>40000000</v>
      </c>
      <c r="Y180" s="1"/>
    </row>
    <row r="181" spans="1:25" ht="15.75" x14ac:dyDescent="0.25">
      <c r="A181" s="111"/>
      <c r="B181" s="1" t="s">
        <v>341</v>
      </c>
      <c r="C181" s="112">
        <v>5</v>
      </c>
      <c r="D181" s="1" t="s">
        <v>274</v>
      </c>
      <c r="E181" s="112" t="s">
        <v>102</v>
      </c>
      <c r="F181" s="125" t="s">
        <v>611</v>
      </c>
      <c r="G181" s="112" t="s">
        <v>738</v>
      </c>
      <c r="H181" s="67" t="s">
        <v>366</v>
      </c>
      <c r="I181" s="9"/>
      <c r="J181" s="67"/>
      <c r="K181" s="67" t="s">
        <v>366</v>
      </c>
      <c r="L181" s="83" t="s">
        <v>552</v>
      </c>
      <c r="M181" s="81"/>
      <c r="N181" s="13">
        <f>3500000+25000000</f>
        <v>28500000</v>
      </c>
      <c r="O181" s="13"/>
      <c r="P181" s="13">
        <v>140356000</v>
      </c>
      <c r="Q181" s="13">
        <v>61459000</v>
      </c>
      <c r="R181" s="13"/>
      <c r="S181" s="96"/>
      <c r="T181" s="96"/>
      <c r="U181" s="96"/>
      <c r="V181" s="96"/>
      <c r="W181" s="96"/>
      <c r="X181" s="21">
        <f t="shared" si="23"/>
        <v>230315000</v>
      </c>
      <c r="Y181" s="1"/>
    </row>
    <row r="182" spans="1:25" ht="15.75" x14ac:dyDescent="0.25">
      <c r="A182" s="111"/>
      <c r="B182" s="1" t="s">
        <v>341</v>
      </c>
      <c r="C182" s="112">
        <v>6</v>
      </c>
      <c r="D182" s="1" t="s">
        <v>275</v>
      </c>
      <c r="E182" s="112" t="s">
        <v>276</v>
      </c>
      <c r="F182" s="125" t="s">
        <v>612</v>
      </c>
      <c r="G182" s="112" t="s">
        <v>616</v>
      </c>
      <c r="H182" s="67" t="s">
        <v>366</v>
      </c>
      <c r="I182" s="9"/>
      <c r="J182" s="67" t="s">
        <v>366</v>
      </c>
      <c r="K182" s="9"/>
      <c r="L182" s="83" t="s">
        <v>518</v>
      </c>
      <c r="M182" s="81"/>
      <c r="N182" s="13">
        <v>25000000</v>
      </c>
      <c r="O182" s="13"/>
      <c r="P182" s="13">
        <v>146443000</v>
      </c>
      <c r="Q182" s="13">
        <v>118000000</v>
      </c>
      <c r="R182" s="13"/>
      <c r="S182" s="96"/>
      <c r="T182" s="96"/>
      <c r="U182" s="96"/>
      <c r="V182" s="96"/>
      <c r="W182" s="96"/>
      <c r="X182" s="21">
        <f t="shared" si="23"/>
        <v>289443000</v>
      </c>
      <c r="Y182" s="1"/>
    </row>
    <row r="183" spans="1:25" ht="15.75" x14ac:dyDescent="0.25">
      <c r="A183" s="111"/>
      <c r="B183" s="1" t="s">
        <v>341</v>
      </c>
      <c r="C183" s="112">
        <v>7</v>
      </c>
      <c r="D183" s="1" t="s">
        <v>277</v>
      </c>
      <c r="E183" s="112" t="s">
        <v>278</v>
      </c>
      <c r="F183" s="125" t="s">
        <v>613</v>
      </c>
      <c r="G183" s="112" t="s">
        <v>739</v>
      </c>
      <c r="H183" s="67" t="s">
        <v>366</v>
      </c>
      <c r="I183" s="9"/>
      <c r="J183" s="67"/>
      <c r="K183" s="67" t="s">
        <v>366</v>
      </c>
      <c r="L183" s="83" t="s">
        <v>518</v>
      </c>
      <c r="M183" s="81"/>
      <c r="N183" s="13">
        <v>5125000</v>
      </c>
      <c r="O183" s="13"/>
      <c r="P183" s="13">
        <v>20000000</v>
      </c>
      <c r="Q183" s="13"/>
      <c r="R183" s="13">
        <v>97000000</v>
      </c>
      <c r="S183" s="96"/>
      <c r="T183" s="96"/>
      <c r="U183" s="96"/>
      <c r="V183" s="96"/>
      <c r="W183" s="96"/>
      <c r="X183" s="21">
        <f t="shared" si="23"/>
        <v>122125000</v>
      </c>
      <c r="Y183" s="1"/>
    </row>
    <row r="184" spans="1:25" ht="15.75" x14ac:dyDescent="0.25">
      <c r="A184" s="111"/>
      <c r="B184" s="1" t="s">
        <v>341</v>
      </c>
      <c r="C184" s="112">
        <v>8</v>
      </c>
      <c r="D184" s="1" t="s">
        <v>279</v>
      </c>
      <c r="E184" s="112" t="s">
        <v>280</v>
      </c>
      <c r="F184" s="125" t="s">
        <v>614</v>
      </c>
      <c r="G184" s="112" t="s">
        <v>617</v>
      </c>
      <c r="H184" s="67" t="s">
        <v>366</v>
      </c>
      <c r="I184" s="9"/>
      <c r="J184" s="67"/>
      <c r="K184" s="67" t="s">
        <v>366</v>
      </c>
      <c r="L184" s="85" t="s">
        <v>552</v>
      </c>
      <c r="M184" s="81"/>
      <c r="N184" s="13">
        <v>5000000</v>
      </c>
      <c r="O184" s="13"/>
      <c r="P184" s="13">
        <v>147821000</v>
      </c>
      <c r="Q184" s="13">
        <v>300000000</v>
      </c>
      <c r="R184" s="13"/>
      <c r="S184" s="96"/>
      <c r="T184" s="96"/>
      <c r="U184" s="96"/>
      <c r="V184" s="96"/>
      <c r="W184" s="96"/>
      <c r="X184" s="21">
        <f t="shared" si="23"/>
        <v>452821000</v>
      </c>
      <c r="Y184" s="1"/>
    </row>
    <row r="185" spans="1:25" s="2" customFormat="1" ht="15.75" x14ac:dyDescent="0.25">
      <c r="A185" s="114"/>
      <c r="B185" s="115"/>
      <c r="C185" s="116"/>
      <c r="D185" s="115"/>
      <c r="E185" s="116"/>
      <c r="F185" s="115"/>
      <c r="G185" s="116"/>
      <c r="H185" s="10"/>
      <c r="I185" s="10"/>
      <c r="J185" s="10"/>
      <c r="K185" s="10"/>
      <c r="L185" s="128"/>
      <c r="M185" s="136"/>
      <c r="N185" s="24">
        <f>SUM(N177:N184)</f>
        <v>77529900</v>
      </c>
      <c r="O185" s="24"/>
      <c r="P185" s="24">
        <f>SUM(P177:P184)</f>
        <v>847000359</v>
      </c>
      <c r="Q185" s="24">
        <f>SUM(Q177:Q184)</f>
        <v>883079200</v>
      </c>
      <c r="R185" s="24">
        <f>SUM(R177:R184)</f>
        <v>97000000</v>
      </c>
      <c r="S185" s="24">
        <f>SUM(S177:S184)</f>
        <v>0</v>
      </c>
      <c r="T185" s="24"/>
      <c r="U185" s="24">
        <f>SUM(U177:U184)</f>
        <v>0</v>
      </c>
      <c r="V185" s="24">
        <f>SUM(V177:V184)</f>
        <v>0</v>
      </c>
      <c r="W185" s="24"/>
      <c r="X185" s="196">
        <f t="shared" si="23"/>
        <v>1904609459</v>
      </c>
      <c r="Y185" s="25"/>
    </row>
    <row r="186" spans="1:25" ht="15.75" x14ac:dyDescent="0.25">
      <c r="A186" s="111">
        <v>13</v>
      </c>
      <c r="B186" s="1" t="s">
        <v>56</v>
      </c>
      <c r="C186" s="112">
        <v>1</v>
      </c>
      <c r="D186" s="1" t="s">
        <v>281</v>
      </c>
      <c r="E186" s="163" t="s">
        <v>282</v>
      </c>
      <c r="F186" s="163" t="s">
        <v>624</v>
      </c>
      <c r="G186" s="163" t="s">
        <v>482</v>
      </c>
      <c r="H186" s="88"/>
      <c r="I186" s="88" t="s">
        <v>366</v>
      </c>
      <c r="J186" s="88" t="s">
        <v>366</v>
      </c>
      <c r="K186" s="89"/>
      <c r="L186" s="131" t="s">
        <v>503</v>
      </c>
      <c r="M186" s="7"/>
      <c r="N186" s="13"/>
      <c r="O186" s="13">
        <v>50000000</v>
      </c>
      <c r="P186" s="13">
        <v>43800000</v>
      </c>
      <c r="Q186" s="13">
        <v>50000000</v>
      </c>
      <c r="R186" s="13"/>
      <c r="S186" s="96"/>
      <c r="T186" s="96"/>
      <c r="U186" s="96"/>
      <c r="V186" s="96"/>
      <c r="W186" s="96"/>
      <c r="X186" s="21">
        <f t="shared" si="23"/>
        <v>143800000</v>
      </c>
      <c r="Y186" s="1"/>
    </row>
    <row r="187" spans="1:25" ht="15.75" x14ac:dyDescent="0.25">
      <c r="A187" s="111"/>
      <c r="B187" s="1" t="s">
        <v>56</v>
      </c>
      <c r="C187" s="112">
        <v>2</v>
      </c>
      <c r="D187" s="1" t="s">
        <v>283</v>
      </c>
      <c r="E187" s="163" t="s">
        <v>618</v>
      </c>
      <c r="F187" s="163" t="s">
        <v>625</v>
      </c>
      <c r="G187" s="163" t="s">
        <v>482</v>
      </c>
      <c r="H187" s="88"/>
      <c r="I187" s="89"/>
      <c r="J187" s="88"/>
      <c r="K187" s="88" t="s">
        <v>366</v>
      </c>
      <c r="L187" s="130" t="s">
        <v>503</v>
      </c>
      <c r="M187" s="7"/>
      <c r="N187" s="13"/>
      <c r="O187" s="13"/>
      <c r="P187" s="13">
        <v>5000000</v>
      </c>
      <c r="Q187" s="13">
        <v>50000000</v>
      </c>
      <c r="R187" s="13"/>
      <c r="S187" s="96"/>
      <c r="T187" s="96"/>
      <c r="U187" s="96"/>
      <c r="V187" s="96"/>
      <c r="W187" s="96"/>
      <c r="X187" s="21">
        <f t="shared" ref="X187:X198" si="24">N187+O187+P187+Q187+R187</f>
        <v>55000000</v>
      </c>
      <c r="Y187" s="1"/>
    </row>
    <row r="188" spans="1:25" ht="15.75" x14ac:dyDescent="0.25">
      <c r="A188" s="111"/>
      <c r="B188" s="1" t="s">
        <v>56</v>
      </c>
      <c r="C188" s="112">
        <v>3</v>
      </c>
      <c r="D188" s="1" t="s">
        <v>284</v>
      </c>
      <c r="E188" s="163" t="s">
        <v>285</v>
      </c>
      <c r="F188" s="163" t="s">
        <v>626</v>
      </c>
      <c r="G188" s="183" t="s">
        <v>619</v>
      </c>
      <c r="H188" s="186"/>
      <c r="I188" s="88"/>
      <c r="J188" s="88"/>
      <c r="K188" s="185"/>
      <c r="L188" s="130" t="s">
        <v>503</v>
      </c>
      <c r="M188" s="7"/>
      <c r="N188" s="13"/>
      <c r="O188" s="13"/>
      <c r="P188" s="13">
        <v>50367400</v>
      </c>
      <c r="Q188" s="13">
        <v>37181771</v>
      </c>
      <c r="R188" s="13"/>
      <c r="S188" s="96"/>
      <c r="T188" s="96"/>
      <c r="U188" s="96"/>
      <c r="V188" s="96"/>
      <c r="W188" s="96"/>
      <c r="X188" s="21">
        <f t="shared" si="24"/>
        <v>87549171</v>
      </c>
      <c r="Y188" s="1"/>
    </row>
    <row r="189" spans="1:25" ht="15.75" x14ac:dyDescent="0.25">
      <c r="A189" s="111"/>
      <c r="B189" s="1" t="s">
        <v>56</v>
      </c>
      <c r="C189" s="112">
        <v>4</v>
      </c>
      <c r="D189" s="1" t="s">
        <v>286</v>
      </c>
      <c r="E189" s="163" t="s">
        <v>167</v>
      </c>
      <c r="F189" s="163" t="s">
        <v>627</v>
      </c>
      <c r="G189" s="183" t="s">
        <v>730</v>
      </c>
      <c r="H189" s="88"/>
      <c r="I189" s="89"/>
      <c r="J189" s="88"/>
      <c r="K189" s="89"/>
      <c r="L189" s="130" t="s">
        <v>503</v>
      </c>
      <c r="M189" s="7"/>
      <c r="N189" s="13"/>
      <c r="O189" s="13"/>
      <c r="P189" s="13">
        <v>57000000</v>
      </c>
      <c r="Q189" s="13">
        <v>115000000</v>
      </c>
      <c r="R189" s="13"/>
      <c r="S189" s="96"/>
      <c r="T189" s="96"/>
      <c r="U189" s="96"/>
      <c r="V189" s="96"/>
      <c r="W189" s="96"/>
      <c r="X189" s="21">
        <f t="shared" si="24"/>
        <v>172000000</v>
      </c>
      <c r="Y189" s="1"/>
    </row>
    <row r="190" spans="1:25" ht="15.75" x14ac:dyDescent="0.25">
      <c r="A190" s="111"/>
      <c r="B190" s="1" t="s">
        <v>56</v>
      </c>
      <c r="C190" s="112">
        <v>5</v>
      </c>
      <c r="D190" s="1" t="s">
        <v>287</v>
      </c>
      <c r="E190" s="163" t="s">
        <v>288</v>
      </c>
      <c r="F190" s="163" t="s">
        <v>628</v>
      </c>
      <c r="G190" s="188" t="s">
        <v>731</v>
      </c>
      <c r="H190" s="186"/>
      <c r="I190" s="179"/>
      <c r="J190" s="88" t="s">
        <v>366</v>
      </c>
      <c r="K190" s="185"/>
      <c r="L190" s="130" t="s">
        <v>503</v>
      </c>
      <c r="M190" s="7"/>
      <c r="N190" s="13"/>
      <c r="O190" s="13"/>
      <c r="P190" s="13">
        <v>51032928</v>
      </c>
      <c r="Q190" s="13">
        <v>99999377</v>
      </c>
      <c r="R190" s="13"/>
      <c r="S190" s="96"/>
      <c r="T190" s="96"/>
      <c r="U190" s="96"/>
      <c r="V190" s="96"/>
      <c r="W190" s="96"/>
      <c r="X190" s="21">
        <f t="shared" si="24"/>
        <v>151032305</v>
      </c>
      <c r="Y190" s="1"/>
    </row>
    <row r="191" spans="1:25" ht="14.1" customHeight="1" x14ac:dyDescent="0.25">
      <c r="A191" s="111"/>
      <c r="B191" s="1" t="s">
        <v>56</v>
      </c>
      <c r="C191" s="112">
        <v>6</v>
      </c>
      <c r="D191" s="1" t="s">
        <v>42</v>
      </c>
      <c r="E191" s="163" t="s">
        <v>289</v>
      </c>
      <c r="F191" s="163"/>
      <c r="G191" s="183" t="s">
        <v>732</v>
      </c>
      <c r="H191" s="186"/>
      <c r="I191" s="179"/>
      <c r="J191" s="186"/>
      <c r="K191" s="88" t="s">
        <v>366</v>
      </c>
      <c r="L191" s="130" t="s">
        <v>503</v>
      </c>
      <c r="M191" s="7"/>
      <c r="N191" s="13"/>
      <c r="O191" s="13"/>
      <c r="P191" s="13">
        <v>71999998</v>
      </c>
      <c r="Q191" s="13">
        <v>50404847</v>
      </c>
      <c r="R191" s="13"/>
      <c r="S191" s="96"/>
      <c r="T191" s="96"/>
      <c r="U191" s="96"/>
      <c r="V191" s="96"/>
      <c r="W191" s="96"/>
      <c r="X191" s="21">
        <f t="shared" si="24"/>
        <v>122404845</v>
      </c>
      <c r="Y191" s="1"/>
    </row>
    <row r="192" spans="1:25" ht="15.75" x14ac:dyDescent="0.25">
      <c r="A192" s="111"/>
      <c r="B192" s="1" t="s">
        <v>56</v>
      </c>
      <c r="C192" s="112">
        <v>7</v>
      </c>
      <c r="D192" s="1" t="s">
        <v>290</v>
      </c>
      <c r="E192" s="163" t="s">
        <v>291</v>
      </c>
      <c r="F192" s="163" t="s">
        <v>725</v>
      </c>
      <c r="G192" s="163" t="s">
        <v>620</v>
      </c>
      <c r="H192" s="186"/>
      <c r="I192" s="88" t="s">
        <v>366</v>
      </c>
      <c r="J192" s="186"/>
      <c r="K192" s="88" t="s">
        <v>366</v>
      </c>
      <c r="L192" s="130" t="s">
        <v>503</v>
      </c>
      <c r="M192" s="7"/>
      <c r="N192" s="13"/>
      <c r="O192" s="13"/>
      <c r="P192" s="13">
        <v>50000000</v>
      </c>
      <c r="Q192" s="13">
        <v>50000000</v>
      </c>
      <c r="R192" s="13"/>
      <c r="S192" s="96"/>
      <c r="T192" s="96"/>
      <c r="U192" s="96"/>
      <c r="V192" s="96"/>
      <c r="W192" s="96"/>
      <c r="X192" s="21">
        <f t="shared" si="24"/>
        <v>100000000</v>
      </c>
      <c r="Y192" s="1"/>
    </row>
    <row r="193" spans="1:25" ht="15.75" x14ac:dyDescent="0.25">
      <c r="A193" s="111"/>
      <c r="B193" s="1" t="s">
        <v>56</v>
      </c>
      <c r="C193" s="112">
        <v>8</v>
      </c>
      <c r="D193" s="1" t="s">
        <v>292</v>
      </c>
      <c r="E193" s="163" t="s">
        <v>726</v>
      </c>
      <c r="F193" s="163" t="s">
        <v>727</v>
      </c>
      <c r="G193" s="183" t="s">
        <v>733</v>
      </c>
      <c r="H193" s="88" t="s">
        <v>366</v>
      </c>
      <c r="I193" s="179"/>
      <c r="J193" s="88" t="s">
        <v>366</v>
      </c>
      <c r="K193" s="185"/>
      <c r="L193" s="130" t="s">
        <v>503</v>
      </c>
      <c r="M193" s="7"/>
      <c r="N193" s="13"/>
      <c r="O193" s="13"/>
      <c r="P193" s="13">
        <v>60597655</v>
      </c>
      <c r="Q193" s="13">
        <v>50000000</v>
      </c>
      <c r="R193" s="13"/>
      <c r="S193" s="96"/>
      <c r="T193" s="96"/>
      <c r="U193" s="96"/>
      <c r="V193" s="96"/>
      <c r="W193" s="96"/>
      <c r="X193" s="21">
        <f t="shared" si="24"/>
        <v>110597655</v>
      </c>
      <c r="Y193" s="1"/>
    </row>
    <row r="194" spans="1:25" ht="15.75" x14ac:dyDescent="0.25">
      <c r="A194" s="111"/>
      <c r="B194" s="1" t="s">
        <v>56</v>
      </c>
      <c r="C194" s="112">
        <v>9</v>
      </c>
      <c r="D194" s="1" t="s">
        <v>293</v>
      </c>
      <c r="E194" s="163" t="s">
        <v>76</v>
      </c>
      <c r="F194" s="163" t="s">
        <v>629</v>
      </c>
      <c r="G194" s="163" t="s">
        <v>621</v>
      </c>
      <c r="H194" s="88" t="s">
        <v>366</v>
      </c>
      <c r="I194" s="179"/>
      <c r="J194" s="186"/>
      <c r="K194" s="88" t="s">
        <v>366</v>
      </c>
      <c r="L194" s="130" t="s">
        <v>503</v>
      </c>
      <c r="M194" s="7"/>
      <c r="N194" s="13"/>
      <c r="O194" s="13"/>
      <c r="P194" s="13">
        <v>51029472</v>
      </c>
      <c r="Q194" s="13">
        <v>45265423</v>
      </c>
      <c r="R194" s="13"/>
      <c r="S194" s="96"/>
      <c r="T194" s="96"/>
      <c r="U194" s="96"/>
      <c r="V194" s="96"/>
      <c r="W194" s="96"/>
      <c r="X194" s="21">
        <f t="shared" si="24"/>
        <v>96294895</v>
      </c>
      <c r="Y194" s="1"/>
    </row>
    <row r="195" spans="1:25" ht="15.75" x14ac:dyDescent="0.25">
      <c r="A195" s="111"/>
      <c r="B195" s="1" t="s">
        <v>56</v>
      </c>
      <c r="C195" s="112">
        <v>10</v>
      </c>
      <c r="D195" s="1" t="s">
        <v>294</v>
      </c>
      <c r="E195" s="163" t="s">
        <v>728</v>
      </c>
      <c r="F195" s="163" t="s">
        <v>729</v>
      </c>
      <c r="G195" s="183" t="s">
        <v>734</v>
      </c>
      <c r="H195" s="88" t="s">
        <v>366</v>
      </c>
      <c r="I195" s="179"/>
      <c r="J195" s="186"/>
      <c r="K195" s="88" t="s">
        <v>366</v>
      </c>
      <c r="L195" s="130" t="s">
        <v>503</v>
      </c>
      <c r="M195" s="7"/>
      <c r="N195" s="13"/>
      <c r="O195" s="13"/>
      <c r="P195" s="13">
        <v>73973999</v>
      </c>
      <c r="Q195" s="13">
        <v>100000000</v>
      </c>
      <c r="R195" s="13"/>
      <c r="S195" s="96"/>
      <c r="T195" s="96"/>
      <c r="U195" s="96"/>
      <c r="V195" s="96"/>
      <c r="W195" s="96"/>
      <c r="X195" s="21">
        <f t="shared" si="24"/>
        <v>173973999</v>
      </c>
      <c r="Y195" s="1"/>
    </row>
    <row r="196" spans="1:25" ht="15.75" x14ac:dyDescent="0.25">
      <c r="A196" s="111"/>
      <c r="B196" s="1" t="s">
        <v>56</v>
      </c>
      <c r="C196" s="112">
        <v>11</v>
      </c>
      <c r="D196" s="1" t="s">
        <v>295</v>
      </c>
      <c r="E196" s="163" t="s">
        <v>296</v>
      </c>
      <c r="F196" s="163" t="s">
        <v>630</v>
      </c>
      <c r="G196" s="163" t="s">
        <v>622</v>
      </c>
      <c r="H196" s="186"/>
      <c r="I196" s="179"/>
      <c r="J196" s="186"/>
      <c r="K196" s="185"/>
      <c r="L196" s="130" t="s">
        <v>503</v>
      </c>
      <c r="M196" s="7"/>
      <c r="N196" s="13"/>
      <c r="O196" s="13"/>
      <c r="P196" s="13">
        <v>50000000</v>
      </c>
      <c r="Q196" s="13">
        <v>45840069</v>
      </c>
      <c r="R196" s="13"/>
      <c r="S196" s="96"/>
      <c r="T196" s="96"/>
      <c r="U196" s="96"/>
      <c r="V196" s="96"/>
      <c r="W196" s="96"/>
      <c r="X196" s="21">
        <f t="shared" si="24"/>
        <v>95840069</v>
      </c>
      <c r="Y196" s="1"/>
    </row>
    <row r="197" spans="1:25" ht="15.75" x14ac:dyDescent="0.25">
      <c r="A197" s="111"/>
      <c r="B197" s="1" t="s">
        <v>56</v>
      </c>
      <c r="C197" s="112">
        <v>12</v>
      </c>
      <c r="D197" s="1" t="s">
        <v>297</v>
      </c>
      <c r="E197" s="163" t="s">
        <v>298</v>
      </c>
      <c r="F197" s="163" t="s">
        <v>631</v>
      </c>
      <c r="G197" s="163" t="s">
        <v>623</v>
      </c>
      <c r="H197" s="186"/>
      <c r="I197" s="179"/>
      <c r="J197" s="186"/>
      <c r="K197" s="185"/>
      <c r="L197" s="130" t="s">
        <v>503</v>
      </c>
      <c r="M197" s="7"/>
      <c r="N197" s="13"/>
      <c r="O197" s="13"/>
      <c r="P197" s="13">
        <v>58000000</v>
      </c>
      <c r="Q197" s="13">
        <v>74079000</v>
      </c>
      <c r="R197" s="13"/>
      <c r="S197" s="96"/>
      <c r="T197" s="96"/>
      <c r="U197" s="96"/>
      <c r="V197" s="96"/>
      <c r="W197" s="96"/>
      <c r="X197" s="21">
        <f t="shared" si="24"/>
        <v>132079000</v>
      </c>
      <c r="Y197" s="1"/>
    </row>
    <row r="198" spans="1:25" s="2" customFormat="1" ht="15.75" x14ac:dyDescent="0.25">
      <c r="A198" s="114"/>
      <c r="B198" s="115"/>
      <c r="C198" s="116"/>
      <c r="D198" s="115"/>
      <c r="E198" s="168"/>
      <c r="F198" s="122"/>
      <c r="G198" s="168"/>
      <c r="H198" s="86"/>
      <c r="I198" s="86"/>
      <c r="J198" s="86"/>
      <c r="K198" s="86"/>
      <c r="L198" s="86"/>
      <c r="M198" s="8"/>
      <c r="N198" s="24"/>
      <c r="O198" s="24">
        <f>SUM(O186:O197)</f>
        <v>50000000</v>
      </c>
      <c r="P198" s="24">
        <f>SUM(P186:P197)</f>
        <v>622801452</v>
      </c>
      <c r="Q198" s="24">
        <f>SUM(Q186:Q197)</f>
        <v>767770487</v>
      </c>
      <c r="R198" s="24"/>
      <c r="S198" s="24">
        <f t="shared" ref="S198:U198" si="25">SUM(S186:S197)</f>
        <v>0</v>
      </c>
      <c r="T198" s="24">
        <f t="shared" si="25"/>
        <v>0</v>
      </c>
      <c r="U198" s="24">
        <f t="shared" si="25"/>
        <v>0</v>
      </c>
      <c r="V198" s="24"/>
      <c r="W198" s="24"/>
      <c r="X198" s="196">
        <f t="shared" si="24"/>
        <v>1440571939</v>
      </c>
      <c r="Y198" s="25"/>
    </row>
    <row r="199" spans="1:25" ht="15.75" x14ac:dyDescent="0.25">
      <c r="A199" s="111">
        <v>14</v>
      </c>
      <c r="B199" s="1" t="s">
        <v>342</v>
      </c>
      <c r="C199" s="112">
        <v>1</v>
      </c>
      <c r="D199" s="1" t="s">
        <v>299</v>
      </c>
      <c r="E199" s="163" t="s">
        <v>300</v>
      </c>
      <c r="F199" s="163" t="s">
        <v>715</v>
      </c>
      <c r="G199" s="187" t="s">
        <v>717</v>
      </c>
      <c r="H199" s="88" t="s">
        <v>366</v>
      </c>
      <c r="I199" s="89"/>
      <c r="J199" s="88" t="s">
        <v>366</v>
      </c>
      <c r="K199" s="89"/>
      <c r="L199" s="139" t="s">
        <v>510</v>
      </c>
      <c r="M199" s="3"/>
      <c r="N199" s="13"/>
      <c r="O199" s="13"/>
      <c r="P199" s="13">
        <v>69909924</v>
      </c>
      <c r="Q199" s="13"/>
      <c r="R199" s="13"/>
      <c r="S199" s="96"/>
      <c r="T199" s="96"/>
      <c r="U199" s="96"/>
      <c r="V199" s="96"/>
      <c r="W199" s="96"/>
      <c r="X199" s="21">
        <f t="shared" ref="X199:X209" si="26">N199+O199+P199+Q199+R199</f>
        <v>69909924</v>
      </c>
      <c r="Y199" s="1"/>
    </row>
    <row r="200" spans="1:25" ht="15.75" x14ac:dyDescent="0.25">
      <c r="A200" s="111"/>
      <c r="B200" s="1" t="s">
        <v>342</v>
      </c>
      <c r="C200" s="112">
        <v>2</v>
      </c>
      <c r="D200" s="1" t="s">
        <v>301</v>
      </c>
      <c r="E200" s="163" t="s">
        <v>57</v>
      </c>
      <c r="F200" s="163" t="s">
        <v>632</v>
      </c>
      <c r="G200" s="187" t="s">
        <v>718</v>
      </c>
      <c r="H200" s="88" t="s">
        <v>366</v>
      </c>
      <c r="I200" s="89"/>
      <c r="J200" s="88" t="s">
        <v>366</v>
      </c>
      <c r="K200" s="89"/>
      <c r="L200" s="133" t="s">
        <v>510</v>
      </c>
      <c r="M200" s="3"/>
      <c r="N200" s="13"/>
      <c r="O200" s="13"/>
      <c r="P200" s="13">
        <v>94800000</v>
      </c>
      <c r="Q200" s="13"/>
      <c r="R200" s="13"/>
      <c r="S200" s="96"/>
      <c r="T200" s="96"/>
      <c r="U200" s="96"/>
      <c r="V200" s="96"/>
      <c r="W200" s="96"/>
      <c r="X200" s="21">
        <f t="shared" si="26"/>
        <v>94800000</v>
      </c>
      <c r="Y200" s="1"/>
    </row>
    <row r="201" spans="1:25" ht="15.75" x14ac:dyDescent="0.25">
      <c r="A201" s="111"/>
      <c r="B201" s="1" t="s">
        <v>342</v>
      </c>
      <c r="C201" s="112">
        <v>3</v>
      </c>
      <c r="D201" s="1" t="s">
        <v>302</v>
      </c>
      <c r="E201" s="163" t="s">
        <v>112</v>
      </c>
      <c r="F201" s="163" t="s">
        <v>633</v>
      </c>
      <c r="G201" s="187" t="s">
        <v>719</v>
      </c>
      <c r="H201" s="186"/>
      <c r="I201" s="88" t="s">
        <v>366</v>
      </c>
      <c r="J201" s="88" t="s">
        <v>366</v>
      </c>
      <c r="K201" s="185"/>
      <c r="L201" s="133" t="s">
        <v>510</v>
      </c>
      <c r="M201" s="3"/>
      <c r="N201" s="13"/>
      <c r="O201" s="13"/>
      <c r="P201" s="13">
        <v>50000000</v>
      </c>
      <c r="Q201" s="13">
        <v>70257650</v>
      </c>
      <c r="R201" s="13"/>
      <c r="S201" s="96"/>
      <c r="T201" s="96"/>
      <c r="U201" s="96"/>
      <c r="V201" s="96"/>
      <c r="W201" s="96"/>
      <c r="X201" s="21">
        <f t="shared" si="26"/>
        <v>120257650</v>
      </c>
      <c r="Y201" s="1"/>
    </row>
    <row r="202" spans="1:25" ht="15.75" x14ac:dyDescent="0.25">
      <c r="A202" s="111"/>
      <c r="B202" s="1" t="s">
        <v>342</v>
      </c>
      <c r="C202" s="112">
        <v>4</v>
      </c>
      <c r="D202" s="1" t="s">
        <v>303</v>
      </c>
      <c r="E202" s="163" t="s">
        <v>441</v>
      </c>
      <c r="F202" s="163"/>
      <c r="G202" s="187" t="s">
        <v>720</v>
      </c>
      <c r="H202" s="88" t="s">
        <v>366</v>
      </c>
      <c r="I202" s="89"/>
      <c r="J202" s="88" t="s">
        <v>366</v>
      </c>
      <c r="K202" s="89"/>
      <c r="L202" s="133" t="s">
        <v>510</v>
      </c>
      <c r="M202" s="3"/>
      <c r="N202" s="13"/>
      <c r="O202" s="13">
        <v>57674800</v>
      </c>
      <c r="P202" s="13">
        <v>48682536</v>
      </c>
      <c r="Q202" s="13"/>
      <c r="R202" s="13"/>
      <c r="S202" s="96"/>
      <c r="T202" s="96"/>
      <c r="U202" s="96"/>
      <c r="V202" s="96"/>
      <c r="W202" s="96"/>
      <c r="X202" s="21">
        <f t="shared" si="26"/>
        <v>106357336</v>
      </c>
      <c r="Y202" s="1"/>
    </row>
    <row r="203" spans="1:25" ht="15.75" x14ac:dyDescent="0.25">
      <c r="A203" s="111"/>
      <c r="B203" s="1" t="s">
        <v>342</v>
      </c>
      <c r="C203" s="112">
        <v>5</v>
      </c>
      <c r="D203" s="1" t="s">
        <v>304</v>
      </c>
      <c r="E203" s="163" t="s">
        <v>305</v>
      </c>
      <c r="F203" s="163" t="s">
        <v>716</v>
      </c>
      <c r="G203" s="187" t="s">
        <v>721</v>
      </c>
      <c r="H203" s="186"/>
      <c r="I203" s="179"/>
      <c r="J203" s="186"/>
      <c r="K203" s="185"/>
      <c r="L203" s="133" t="s">
        <v>510</v>
      </c>
      <c r="M203" s="3"/>
      <c r="N203" s="13"/>
      <c r="O203" s="13">
        <v>56449642</v>
      </c>
      <c r="P203" s="13">
        <v>80000000</v>
      </c>
      <c r="Q203" s="13"/>
      <c r="R203" s="13"/>
      <c r="S203" s="96"/>
      <c r="T203" s="96"/>
      <c r="U203" s="96"/>
      <c r="V203" s="96"/>
      <c r="W203" s="96"/>
      <c r="X203" s="21">
        <f t="shared" si="26"/>
        <v>136449642</v>
      </c>
      <c r="Y203" s="1"/>
    </row>
    <row r="204" spans="1:25" ht="15.75" x14ac:dyDescent="0.25">
      <c r="A204" s="111"/>
      <c r="B204" s="1" t="s">
        <v>342</v>
      </c>
      <c r="C204" s="112">
        <v>6</v>
      </c>
      <c r="D204" s="1" t="s">
        <v>306</v>
      </c>
      <c r="E204" s="163" t="s">
        <v>307</v>
      </c>
      <c r="F204" s="163" t="s">
        <v>634</v>
      </c>
      <c r="G204" s="187"/>
      <c r="H204" s="186"/>
      <c r="I204" s="179"/>
      <c r="J204" s="186"/>
      <c r="K204" s="185"/>
      <c r="L204" s="133" t="s">
        <v>510</v>
      </c>
      <c r="M204" s="3"/>
      <c r="N204" s="13"/>
      <c r="O204" s="13">
        <v>566545854</v>
      </c>
      <c r="P204" s="13">
        <v>47140714</v>
      </c>
      <c r="Q204" s="13"/>
      <c r="R204" s="13"/>
      <c r="S204" s="96"/>
      <c r="T204" s="96"/>
      <c r="U204" s="96"/>
      <c r="V204" s="96"/>
      <c r="W204" s="96"/>
      <c r="X204" s="21">
        <f t="shared" si="26"/>
        <v>613686568</v>
      </c>
      <c r="Y204" s="1"/>
    </row>
    <row r="205" spans="1:25" ht="15.75" x14ac:dyDescent="0.25">
      <c r="A205" s="111"/>
      <c r="B205" s="1" t="s">
        <v>342</v>
      </c>
      <c r="C205" s="112">
        <v>7</v>
      </c>
      <c r="D205" s="1" t="s">
        <v>308</v>
      </c>
      <c r="E205" s="163" t="s">
        <v>57</v>
      </c>
      <c r="F205" s="163" t="s">
        <v>635</v>
      </c>
      <c r="G205" s="187" t="s">
        <v>722</v>
      </c>
      <c r="H205" s="88" t="s">
        <v>366</v>
      </c>
      <c r="I205" s="179"/>
      <c r="J205" s="88" t="s">
        <v>366</v>
      </c>
      <c r="K205" s="185"/>
      <c r="L205" s="133" t="s">
        <v>510</v>
      </c>
      <c r="M205" s="3"/>
      <c r="N205" s="13"/>
      <c r="O205" s="13"/>
      <c r="P205" s="13">
        <v>54565753</v>
      </c>
      <c r="Q205" s="13"/>
      <c r="R205" s="13"/>
      <c r="S205" s="96"/>
      <c r="T205" s="96"/>
      <c r="U205" s="96"/>
      <c r="V205" s="96"/>
      <c r="W205" s="96"/>
      <c r="X205" s="21">
        <f t="shared" si="26"/>
        <v>54565753</v>
      </c>
      <c r="Y205" s="1"/>
    </row>
    <row r="206" spans="1:25" ht="15.75" x14ac:dyDescent="0.25">
      <c r="A206" s="111"/>
      <c r="B206" s="1" t="s">
        <v>342</v>
      </c>
      <c r="C206" s="112">
        <v>8</v>
      </c>
      <c r="D206" s="1" t="s">
        <v>309</v>
      </c>
      <c r="E206" s="163" t="s">
        <v>310</v>
      </c>
      <c r="F206" s="163" t="s">
        <v>636</v>
      </c>
      <c r="G206" s="187" t="s">
        <v>723</v>
      </c>
      <c r="H206" s="186"/>
      <c r="I206" s="179"/>
      <c r="J206" s="186"/>
      <c r="K206" s="185"/>
      <c r="L206" s="133" t="s">
        <v>510</v>
      </c>
      <c r="M206" s="3"/>
      <c r="N206" s="13"/>
      <c r="O206" s="13"/>
      <c r="P206" s="13"/>
      <c r="Q206" s="13"/>
      <c r="R206" s="13"/>
      <c r="S206" s="96"/>
      <c r="T206" s="96"/>
      <c r="U206" s="96"/>
      <c r="V206" s="96"/>
      <c r="W206" s="96"/>
      <c r="X206" s="21">
        <f t="shared" si="26"/>
        <v>0</v>
      </c>
      <c r="Y206" s="1"/>
    </row>
    <row r="207" spans="1:25" ht="15.75" x14ac:dyDescent="0.25">
      <c r="A207" s="111"/>
      <c r="B207" s="1" t="s">
        <v>342</v>
      </c>
      <c r="C207" s="112">
        <v>9</v>
      </c>
      <c r="D207" s="1" t="s">
        <v>311</v>
      </c>
      <c r="E207" s="163" t="s">
        <v>76</v>
      </c>
      <c r="F207" s="163" t="s">
        <v>637</v>
      </c>
      <c r="G207" s="187"/>
      <c r="H207" s="88" t="s">
        <v>557</v>
      </c>
      <c r="I207" s="88" t="s">
        <v>557</v>
      </c>
      <c r="J207" s="88" t="s">
        <v>557</v>
      </c>
      <c r="K207" s="88" t="s">
        <v>557</v>
      </c>
      <c r="L207" s="133" t="s">
        <v>510</v>
      </c>
      <c r="M207" s="3"/>
      <c r="N207" s="13"/>
      <c r="O207" s="13"/>
      <c r="P207" s="13">
        <v>50000000</v>
      </c>
      <c r="Q207" s="13"/>
      <c r="R207" s="13">
        <v>8815000</v>
      </c>
      <c r="S207" s="96"/>
      <c r="T207" s="96"/>
      <c r="U207" s="96"/>
      <c r="V207" s="96"/>
      <c r="W207" s="96"/>
      <c r="X207" s="21">
        <f t="shared" si="26"/>
        <v>58815000</v>
      </c>
      <c r="Y207" s="1"/>
    </row>
    <row r="208" spans="1:25" ht="15.75" x14ac:dyDescent="0.25">
      <c r="A208" s="111"/>
      <c r="B208" s="1" t="s">
        <v>342</v>
      </c>
      <c r="C208" s="112">
        <v>10</v>
      </c>
      <c r="D208" s="1" t="s">
        <v>312</v>
      </c>
      <c r="E208" s="163" t="s">
        <v>112</v>
      </c>
      <c r="F208" s="163" t="s">
        <v>638</v>
      </c>
      <c r="G208" s="187" t="s">
        <v>724</v>
      </c>
      <c r="H208" s="88" t="s">
        <v>366</v>
      </c>
      <c r="I208" s="179"/>
      <c r="J208" s="88" t="s">
        <v>366</v>
      </c>
      <c r="K208" s="185"/>
      <c r="L208" s="133" t="s">
        <v>510</v>
      </c>
      <c r="M208" s="3"/>
      <c r="N208" s="13"/>
      <c r="O208" s="13">
        <v>59435916</v>
      </c>
      <c r="P208" s="13"/>
      <c r="Q208" s="13">
        <v>74000000</v>
      </c>
      <c r="R208" s="13">
        <v>74000000</v>
      </c>
      <c r="S208" s="96"/>
      <c r="T208" s="96"/>
      <c r="U208" s="96"/>
      <c r="V208" s="96"/>
      <c r="W208" s="96"/>
      <c r="X208" s="21">
        <f t="shared" si="26"/>
        <v>207435916</v>
      </c>
      <c r="Y208" s="1"/>
    </row>
    <row r="209" spans="1:25" s="2" customFormat="1" x14ac:dyDescent="0.25">
      <c r="A209" s="114"/>
      <c r="B209" s="115"/>
      <c r="C209" s="116"/>
      <c r="D209" s="115"/>
      <c r="E209" s="116"/>
      <c r="F209" s="115"/>
      <c r="G209" s="116"/>
      <c r="H209" s="10"/>
      <c r="I209" s="10"/>
      <c r="J209" s="10"/>
      <c r="K209" s="10"/>
      <c r="L209" s="10"/>
      <c r="M209" s="4"/>
      <c r="N209" s="24"/>
      <c r="O209" s="24">
        <f>SUM(O199:O208)</f>
        <v>740106212</v>
      </c>
      <c r="P209" s="24">
        <f>SUM(P199:P208)</f>
        <v>495098927</v>
      </c>
      <c r="Q209" s="24">
        <f>SUM(Q199:Q208)</f>
        <v>144257650</v>
      </c>
      <c r="R209" s="24">
        <f>SUM(R199:R208)</f>
        <v>82815000</v>
      </c>
      <c r="S209" s="24"/>
      <c r="T209" s="24">
        <f>SUM(T199:T208)</f>
        <v>0</v>
      </c>
      <c r="U209" s="24">
        <f>SUM(U199:U208)</f>
        <v>0</v>
      </c>
      <c r="V209" s="24">
        <f>SUM(V199:V208)</f>
        <v>0</v>
      </c>
      <c r="W209" s="24"/>
      <c r="X209" s="196">
        <f t="shared" si="26"/>
        <v>1462277789</v>
      </c>
      <c r="Y209" s="25"/>
    </row>
    <row r="210" spans="1:25" x14ac:dyDescent="0.25">
      <c r="A210" s="111">
        <v>15</v>
      </c>
      <c r="B210" s="1" t="s">
        <v>343</v>
      </c>
      <c r="C210" s="112">
        <v>1</v>
      </c>
      <c r="D210" s="1" t="s">
        <v>313</v>
      </c>
      <c r="E210" s="112" t="s">
        <v>314</v>
      </c>
      <c r="F210" s="162" t="s">
        <v>639</v>
      </c>
      <c r="G210" s="79" t="s">
        <v>539</v>
      </c>
      <c r="H210" s="67" t="s">
        <v>366</v>
      </c>
      <c r="I210" s="9"/>
      <c r="J210" s="67" t="s">
        <v>366</v>
      </c>
      <c r="K210" s="9"/>
      <c r="L210" s="139" t="s">
        <v>510</v>
      </c>
      <c r="M210" s="3"/>
      <c r="N210" s="13"/>
      <c r="O210" s="13"/>
      <c r="P210" s="13">
        <v>50000000</v>
      </c>
      <c r="Q210" s="13"/>
      <c r="R210" s="13"/>
      <c r="S210" s="13">
        <v>70000000</v>
      </c>
      <c r="T210" s="13"/>
      <c r="U210" s="13"/>
      <c r="V210" s="13"/>
      <c r="W210" s="13"/>
      <c r="X210" s="21">
        <f>P210+S210</f>
        <v>120000000</v>
      </c>
      <c r="Y210" s="1"/>
    </row>
    <row r="211" spans="1:25" x14ac:dyDescent="0.25">
      <c r="A211" s="111"/>
      <c r="B211" s="1" t="s">
        <v>343</v>
      </c>
      <c r="C211" s="112">
        <v>2</v>
      </c>
      <c r="D211" s="1" t="s">
        <v>315</v>
      </c>
      <c r="E211" s="112" t="s">
        <v>316</v>
      </c>
      <c r="F211" s="162" t="s">
        <v>640</v>
      </c>
      <c r="G211" s="79" t="s">
        <v>650</v>
      </c>
      <c r="H211" s="67" t="s">
        <v>366</v>
      </c>
      <c r="I211" s="9"/>
      <c r="J211" s="67" t="s">
        <v>366</v>
      </c>
      <c r="K211" s="9"/>
      <c r="L211" s="133" t="s">
        <v>510</v>
      </c>
      <c r="M211" s="3"/>
      <c r="N211" s="13"/>
      <c r="O211" s="13"/>
      <c r="P211" s="13">
        <v>100492000</v>
      </c>
      <c r="Q211" s="13"/>
      <c r="R211" s="13"/>
      <c r="S211" s="96"/>
      <c r="T211" s="96"/>
      <c r="U211" s="96"/>
      <c r="V211" s="96"/>
      <c r="W211" s="96"/>
      <c r="X211" s="21">
        <f t="shared" ref="X211:X220" si="27">N211+O211+P211+Q211+R211</f>
        <v>100492000</v>
      </c>
      <c r="Y211" s="1"/>
    </row>
    <row r="212" spans="1:25" x14ac:dyDescent="0.25">
      <c r="A212" s="111"/>
      <c r="B212" s="1" t="s">
        <v>343</v>
      </c>
      <c r="C212" s="112">
        <v>3</v>
      </c>
      <c r="D212" s="1" t="s">
        <v>317</v>
      </c>
      <c r="E212" s="112" t="s">
        <v>318</v>
      </c>
      <c r="F212" s="162" t="s">
        <v>641</v>
      </c>
      <c r="G212" s="79" t="s">
        <v>539</v>
      </c>
      <c r="H212" s="67" t="s">
        <v>366</v>
      </c>
      <c r="I212" s="9"/>
      <c r="J212" s="67" t="s">
        <v>366</v>
      </c>
      <c r="K212" s="9"/>
      <c r="L212" s="133" t="s">
        <v>510</v>
      </c>
      <c r="M212" s="3"/>
      <c r="N212" s="13"/>
      <c r="O212" s="13"/>
      <c r="P212" s="13">
        <v>30000000</v>
      </c>
      <c r="Q212" s="13"/>
      <c r="R212" s="13"/>
      <c r="S212" s="96"/>
      <c r="T212" s="96"/>
      <c r="U212" s="96"/>
      <c r="V212" s="96"/>
      <c r="W212" s="96"/>
      <c r="X212" s="21">
        <f t="shared" si="27"/>
        <v>30000000</v>
      </c>
      <c r="Y212" s="1"/>
    </row>
    <row r="213" spans="1:25" ht="15.75" x14ac:dyDescent="0.25">
      <c r="A213" s="111"/>
      <c r="B213" s="1" t="s">
        <v>343</v>
      </c>
      <c r="C213" s="112">
        <v>4</v>
      </c>
      <c r="D213" s="1" t="s">
        <v>319</v>
      </c>
      <c r="E213" s="112" t="s">
        <v>320</v>
      </c>
      <c r="F213" s="126" t="s">
        <v>642</v>
      </c>
      <c r="G213" s="79" t="s">
        <v>649</v>
      </c>
      <c r="H213" s="67" t="s">
        <v>366</v>
      </c>
      <c r="I213" s="9"/>
      <c r="J213" s="67" t="s">
        <v>366</v>
      </c>
      <c r="K213" s="9"/>
      <c r="L213" s="83" t="s">
        <v>519</v>
      </c>
      <c r="M213" s="3"/>
      <c r="N213" s="13"/>
      <c r="O213" s="13"/>
      <c r="P213" s="13">
        <v>125000000</v>
      </c>
      <c r="Q213" s="13"/>
      <c r="R213" s="13"/>
      <c r="S213" s="96"/>
      <c r="T213" s="96"/>
      <c r="U213" s="96"/>
      <c r="V213" s="96"/>
      <c r="W213" s="96"/>
      <c r="X213" s="21">
        <f t="shared" si="27"/>
        <v>125000000</v>
      </c>
      <c r="Y213" s="1"/>
    </row>
    <row r="214" spans="1:25" ht="15.75" x14ac:dyDescent="0.25">
      <c r="A214" s="111"/>
      <c r="B214" s="1" t="s">
        <v>343</v>
      </c>
      <c r="C214" s="112">
        <v>5</v>
      </c>
      <c r="D214" s="1" t="s">
        <v>321</v>
      </c>
      <c r="E214" s="112" t="s">
        <v>322</v>
      </c>
      <c r="F214" s="126" t="s">
        <v>643</v>
      </c>
      <c r="G214" s="79" t="s">
        <v>649</v>
      </c>
      <c r="H214" s="67" t="s">
        <v>366</v>
      </c>
      <c r="I214" s="9"/>
      <c r="J214" s="67" t="s">
        <v>366</v>
      </c>
      <c r="K214" s="9"/>
      <c r="L214" s="83" t="s">
        <v>519</v>
      </c>
      <c r="M214" s="3"/>
      <c r="N214" s="13"/>
      <c r="O214" s="13"/>
      <c r="P214" s="13">
        <v>72500000</v>
      </c>
      <c r="Q214" s="13"/>
      <c r="R214" s="13"/>
      <c r="S214" s="96"/>
      <c r="T214" s="96"/>
      <c r="U214" s="96"/>
      <c r="V214" s="96"/>
      <c r="W214" s="96"/>
      <c r="X214" s="21">
        <f t="shared" si="27"/>
        <v>72500000</v>
      </c>
      <c r="Y214" s="1"/>
    </row>
    <row r="215" spans="1:25" ht="15.75" x14ac:dyDescent="0.25">
      <c r="A215" s="111"/>
      <c r="B215" s="1" t="s">
        <v>343</v>
      </c>
      <c r="C215" s="112">
        <v>6</v>
      </c>
      <c r="D215" s="1" t="s">
        <v>323</v>
      </c>
      <c r="E215" s="112" t="s">
        <v>324</v>
      </c>
      <c r="F215" s="126" t="s">
        <v>644</v>
      </c>
      <c r="G215" s="79" t="s">
        <v>649</v>
      </c>
      <c r="H215" s="67" t="s">
        <v>366</v>
      </c>
      <c r="I215" s="9"/>
      <c r="J215" s="67" t="s">
        <v>366</v>
      </c>
      <c r="K215" s="9"/>
      <c r="L215" s="83" t="s">
        <v>519</v>
      </c>
      <c r="M215" s="3"/>
      <c r="N215" s="13"/>
      <c r="O215" s="13"/>
      <c r="P215" s="13">
        <v>100000000</v>
      </c>
      <c r="Q215" s="13"/>
      <c r="R215" s="13"/>
      <c r="S215" s="96"/>
      <c r="T215" s="96"/>
      <c r="U215" s="96"/>
      <c r="V215" s="96"/>
      <c r="W215" s="96"/>
      <c r="X215" s="21">
        <f t="shared" si="27"/>
        <v>100000000</v>
      </c>
      <c r="Y215" s="1"/>
    </row>
    <row r="216" spans="1:25" ht="15.75" x14ac:dyDescent="0.25">
      <c r="A216" s="111"/>
      <c r="B216" s="1" t="s">
        <v>343</v>
      </c>
      <c r="C216" s="112">
        <v>7</v>
      </c>
      <c r="D216" s="1" t="s">
        <v>325</v>
      </c>
      <c r="E216" s="112" t="s">
        <v>326</v>
      </c>
      <c r="F216" s="126" t="s">
        <v>645</v>
      </c>
      <c r="G216" s="79" t="s">
        <v>542</v>
      </c>
      <c r="H216" s="67" t="s">
        <v>366</v>
      </c>
      <c r="I216" s="9"/>
      <c r="J216" s="67" t="s">
        <v>366</v>
      </c>
      <c r="K216" s="9"/>
      <c r="L216" s="83" t="s">
        <v>520</v>
      </c>
      <c r="M216" s="3"/>
      <c r="N216" s="13"/>
      <c r="O216" s="13"/>
      <c r="P216" s="13">
        <v>100000000</v>
      </c>
      <c r="Q216" s="13"/>
      <c r="R216" s="13"/>
      <c r="S216" s="96"/>
      <c r="T216" s="96"/>
      <c r="U216" s="96"/>
      <c r="V216" s="96"/>
      <c r="W216" s="96"/>
      <c r="X216" s="21">
        <f t="shared" si="27"/>
        <v>100000000</v>
      </c>
      <c r="Y216" s="1"/>
    </row>
    <row r="217" spans="1:25" ht="15.75" x14ac:dyDescent="0.25">
      <c r="A217" s="111"/>
      <c r="B217" s="1" t="s">
        <v>343</v>
      </c>
      <c r="C217" s="112">
        <v>8</v>
      </c>
      <c r="D217" s="1" t="s">
        <v>327</v>
      </c>
      <c r="E217" s="112" t="s">
        <v>328</v>
      </c>
      <c r="F217" s="126" t="s">
        <v>646</v>
      </c>
      <c r="G217" s="79" t="s">
        <v>542</v>
      </c>
      <c r="H217" s="67" t="s">
        <v>366</v>
      </c>
      <c r="I217" s="9"/>
      <c r="J217" s="67" t="s">
        <v>366</v>
      </c>
      <c r="K217" s="9"/>
      <c r="L217" s="83" t="s">
        <v>520</v>
      </c>
      <c r="M217" s="3"/>
      <c r="N217" s="13"/>
      <c r="O217" s="13"/>
      <c r="P217" s="13">
        <v>100000000</v>
      </c>
      <c r="Q217" s="13"/>
      <c r="R217" s="13"/>
      <c r="S217" s="96"/>
      <c r="T217" s="96"/>
      <c r="U217" s="96"/>
      <c r="V217" s="96"/>
      <c r="W217" s="96"/>
      <c r="X217" s="21">
        <f t="shared" si="27"/>
        <v>100000000</v>
      </c>
      <c r="Y217" s="1"/>
    </row>
    <row r="218" spans="1:25" ht="15.75" x14ac:dyDescent="0.25">
      <c r="A218" s="111"/>
      <c r="B218" s="1" t="s">
        <v>343</v>
      </c>
      <c r="C218" s="112">
        <v>9</v>
      </c>
      <c r="D218" s="1" t="s">
        <v>329</v>
      </c>
      <c r="E218" s="112" t="s">
        <v>330</v>
      </c>
      <c r="F218" s="126" t="s">
        <v>647</v>
      </c>
      <c r="G218" s="79" t="s">
        <v>542</v>
      </c>
      <c r="H218" s="67" t="s">
        <v>366</v>
      </c>
      <c r="I218" s="9"/>
      <c r="J218" s="67" t="s">
        <v>366</v>
      </c>
      <c r="K218" s="9"/>
      <c r="L218" s="85" t="s">
        <v>520</v>
      </c>
      <c r="M218" s="3"/>
      <c r="N218" s="13"/>
      <c r="O218" s="13"/>
      <c r="P218" s="13">
        <v>50000000</v>
      </c>
      <c r="Q218" s="13"/>
      <c r="R218" s="13"/>
      <c r="S218" s="96"/>
      <c r="T218" s="96"/>
      <c r="U218" s="96"/>
      <c r="V218" s="96"/>
      <c r="W218" s="96"/>
      <c r="X218" s="21">
        <f t="shared" si="27"/>
        <v>50000000</v>
      </c>
      <c r="Y218" s="1"/>
    </row>
    <row r="219" spans="1:25" ht="15.75" x14ac:dyDescent="0.25">
      <c r="A219" s="123"/>
      <c r="B219" s="124" t="s">
        <v>343</v>
      </c>
      <c r="C219" s="125">
        <v>10</v>
      </c>
      <c r="D219" s="124" t="s">
        <v>331</v>
      </c>
      <c r="E219" s="125" t="s">
        <v>332</v>
      </c>
      <c r="F219" s="126" t="s">
        <v>648</v>
      </c>
      <c r="G219" s="79" t="s">
        <v>542</v>
      </c>
      <c r="H219" s="67" t="s">
        <v>366</v>
      </c>
      <c r="I219" s="15"/>
      <c r="J219" s="67" t="s">
        <v>366</v>
      </c>
      <c r="K219" s="15"/>
      <c r="L219" s="85" t="s">
        <v>520</v>
      </c>
      <c r="M219" s="15"/>
      <c r="N219" s="16"/>
      <c r="O219" s="16"/>
      <c r="P219" s="16">
        <v>61100000</v>
      </c>
      <c r="Q219" s="16"/>
      <c r="R219" s="16"/>
      <c r="S219" s="104"/>
      <c r="T219" s="104"/>
      <c r="U219" s="104"/>
      <c r="V219" s="104"/>
      <c r="W219" s="104"/>
      <c r="X219" s="21">
        <f t="shared" si="27"/>
        <v>61100000</v>
      </c>
      <c r="Y219" s="1"/>
    </row>
    <row r="220" spans="1:25" s="2" customFormat="1" ht="15.75" thickBot="1" x14ac:dyDescent="0.3">
      <c r="A220" s="17"/>
      <c r="B220" s="17"/>
      <c r="C220" s="17"/>
      <c r="D220" s="17"/>
      <c r="E220" s="87"/>
      <c r="F220" s="18"/>
      <c r="G220" s="87"/>
      <c r="H220" s="18"/>
      <c r="I220" s="18"/>
      <c r="J220" s="18"/>
      <c r="K220" s="18"/>
      <c r="L220" s="87"/>
      <c r="M220" s="18"/>
      <c r="N220" s="26"/>
      <c r="O220" s="26"/>
      <c r="P220" s="27">
        <f>SUM(P210:P219)</f>
        <v>789092000</v>
      </c>
      <c r="Q220" s="26"/>
      <c r="R220" s="26"/>
      <c r="S220" s="27">
        <f t="shared" ref="S220" si="28">SUM(S210:S219)</f>
        <v>70000000</v>
      </c>
      <c r="T220" s="26"/>
      <c r="U220" s="26"/>
      <c r="V220" s="27">
        <f t="shared" ref="V220" si="29">SUM(V210:V219)</f>
        <v>0</v>
      </c>
      <c r="W220" s="27"/>
      <c r="X220" s="196">
        <f t="shared" si="27"/>
        <v>789092000</v>
      </c>
      <c r="Y220" s="25"/>
    </row>
    <row r="221" spans="1:25" ht="21" x14ac:dyDescent="0.35">
      <c r="E221" s="19" t="s">
        <v>344</v>
      </c>
      <c r="F221" s="19"/>
      <c r="G221" s="19"/>
      <c r="H221" s="19"/>
      <c r="I221" s="19"/>
      <c r="J221" s="19"/>
      <c r="K221" s="19"/>
      <c r="L221" s="19"/>
      <c r="M221" s="19"/>
      <c r="N221" s="28">
        <f t="shared" ref="N221:X221" si="30">N220+N209+N198+N185+N176+N166+N152+N132+N118+N103+N92+N65+N48+N32+N19</f>
        <v>700605387</v>
      </c>
      <c r="O221" s="28">
        <f t="shared" si="30"/>
        <v>2324904773</v>
      </c>
      <c r="P221" s="28">
        <f t="shared" si="30"/>
        <v>11076213516.01</v>
      </c>
      <c r="Q221" s="28">
        <f t="shared" si="30"/>
        <v>8715903981.5100002</v>
      </c>
      <c r="R221" s="28">
        <f t="shared" si="30"/>
        <v>3771112079.0699997</v>
      </c>
      <c r="S221" s="28">
        <f t="shared" si="30"/>
        <v>70000000</v>
      </c>
      <c r="T221" s="28">
        <f t="shared" si="30"/>
        <v>0</v>
      </c>
      <c r="U221" s="28">
        <f t="shared" si="30"/>
        <v>0</v>
      </c>
      <c r="V221" s="28">
        <f t="shared" si="30"/>
        <v>0</v>
      </c>
      <c r="W221" s="28"/>
      <c r="X221" s="28">
        <f t="shared" si="30"/>
        <v>26588739736.590004</v>
      </c>
      <c r="Y221" s="1"/>
    </row>
  </sheetData>
  <mergeCells count="19">
    <mergeCell ref="L5:M5"/>
    <mergeCell ref="A1:R1"/>
    <mergeCell ref="A2:R2"/>
    <mergeCell ref="X2:Y2"/>
    <mergeCell ref="A5:A6"/>
    <mergeCell ref="B5:B6"/>
    <mergeCell ref="C5:C6"/>
    <mergeCell ref="D5:D6"/>
    <mergeCell ref="E5:E6"/>
    <mergeCell ref="X5:X6"/>
    <mergeCell ref="Y5:Y6"/>
    <mergeCell ref="J5:J6"/>
    <mergeCell ref="K5:K6"/>
    <mergeCell ref="A3:B3"/>
    <mergeCell ref="C3:E3"/>
    <mergeCell ref="F3:Y3"/>
    <mergeCell ref="F5:F6"/>
    <mergeCell ref="H5:I5"/>
    <mergeCell ref="G5:G6"/>
  </mergeCells>
  <dataValidations count="1">
    <dataValidation type="list" allowBlank="1" showInputMessage="1" showErrorMessage="1" sqref="M100:M185">
      <formula1>"1. BUM Desa,2. UMKM,3. Koperasi,4. Masyarakat,5. Lainnya"</formula1>
    </dataValidation>
  </dataValidations>
  <pageMargins left="0.70866141732283472" right="0.70866141732283472" top="0.74803149606299213" bottom="0.35433070866141736" header="0.31496062992125984" footer="0.31496062992125984"/>
  <pageSetup paperSize="5" scale="65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20"/>
  <sheetViews>
    <sheetView tabSelected="1" topLeftCell="F97" workbookViewId="0">
      <selection activeCell="I105" sqref="I105"/>
    </sheetView>
  </sheetViews>
  <sheetFormatPr defaultRowHeight="15" x14ac:dyDescent="0.25"/>
  <cols>
    <col min="1" max="1" width="4.140625" customWidth="1"/>
    <col min="2" max="2" width="19.28515625" customWidth="1"/>
    <col min="3" max="3" width="4.5703125" customWidth="1"/>
    <col min="4" max="4" width="23.140625" customWidth="1"/>
    <col min="5" max="5" width="80" style="92" customWidth="1"/>
    <col min="6" max="6" width="14.42578125" customWidth="1"/>
    <col min="7" max="8" width="14.85546875" customWidth="1"/>
    <col min="9" max="9" width="13.7109375" customWidth="1"/>
    <col min="10" max="10" width="16.28515625" customWidth="1"/>
    <col min="11" max="57" width="9.140625" style="267"/>
  </cols>
  <sheetData>
    <row r="1" spans="1:10" ht="26.25" x14ac:dyDescent="0.4">
      <c r="A1" s="251" t="s">
        <v>348</v>
      </c>
      <c r="B1" s="252"/>
      <c r="C1" s="252"/>
      <c r="D1" s="252"/>
      <c r="E1" s="252"/>
      <c r="F1" s="252"/>
      <c r="G1" s="252"/>
    </row>
    <row r="2" spans="1:10" ht="27" thickBot="1" x14ac:dyDescent="0.45">
      <c r="A2" s="253" t="s">
        <v>347</v>
      </c>
      <c r="B2" s="254"/>
      <c r="C2" s="254"/>
      <c r="D2" s="254"/>
      <c r="E2" s="255"/>
      <c r="F2" s="255"/>
      <c r="G2" s="255"/>
    </row>
    <row r="3" spans="1:10" ht="24.75" customHeight="1" x14ac:dyDescent="0.25">
      <c r="A3" s="225" t="s">
        <v>0</v>
      </c>
      <c r="B3" s="227" t="s">
        <v>1</v>
      </c>
      <c r="C3" s="227" t="s">
        <v>0</v>
      </c>
      <c r="D3" s="227" t="s">
        <v>2</v>
      </c>
      <c r="E3" s="247" t="s">
        <v>685</v>
      </c>
      <c r="F3" s="229" t="s">
        <v>352</v>
      </c>
      <c r="G3" s="256" t="s">
        <v>351</v>
      </c>
      <c r="H3" s="263" t="s">
        <v>744</v>
      </c>
      <c r="I3" s="264" t="s">
        <v>747</v>
      </c>
      <c r="J3" s="265" t="s">
        <v>748</v>
      </c>
    </row>
    <row r="4" spans="1:10" ht="26.25" customHeight="1" thickBot="1" x14ac:dyDescent="0.3">
      <c r="A4" s="226"/>
      <c r="B4" s="228"/>
      <c r="C4" s="228"/>
      <c r="D4" s="228"/>
      <c r="E4" s="248"/>
      <c r="F4" s="230"/>
      <c r="G4" s="257"/>
      <c r="H4" s="263"/>
      <c r="I4" s="264"/>
      <c r="J4" s="266"/>
    </row>
    <row r="5" spans="1:10" x14ac:dyDescent="0.25">
      <c r="A5" s="108">
        <v>1</v>
      </c>
      <c r="B5" s="109" t="s">
        <v>333</v>
      </c>
      <c r="C5" s="110">
        <v>1</v>
      </c>
      <c r="D5" s="109" t="s">
        <v>11</v>
      </c>
      <c r="E5" s="112" t="s">
        <v>453</v>
      </c>
      <c r="F5" s="9" t="s">
        <v>357</v>
      </c>
      <c r="G5" s="201"/>
      <c r="H5" s="1"/>
      <c r="I5" s="1"/>
      <c r="J5" s="1"/>
    </row>
    <row r="6" spans="1:10" x14ac:dyDescent="0.25">
      <c r="A6" s="111"/>
      <c r="B6" s="1" t="s">
        <v>333</v>
      </c>
      <c r="C6" s="112">
        <v>2</v>
      </c>
      <c r="D6" s="1" t="s">
        <v>13</v>
      </c>
      <c r="E6" s="112" t="s">
        <v>455</v>
      </c>
      <c r="F6" s="9" t="s">
        <v>357</v>
      </c>
      <c r="G6" s="202"/>
      <c r="H6" s="1"/>
      <c r="I6" s="1"/>
      <c r="J6" s="1"/>
    </row>
    <row r="7" spans="1:10" x14ac:dyDescent="0.25">
      <c r="A7" s="111"/>
      <c r="B7" s="1" t="s">
        <v>333</v>
      </c>
      <c r="C7" s="112">
        <v>3</v>
      </c>
      <c r="D7" s="1" t="s">
        <v>15</v>
      </c>
      <c r="E7" s="112" t="s">
        <v>420</v>
      </c>
      <c r="F7" s="53" t="s">
        <v>366</v>
      </c>
      <c r="G7" s="202"/>
      <c r="H7" s="1"/>
      <c r="I7" s="1"/>
      <c r="J7" s="1"/>
    </row>
    <row r="8" spans="1:10" x14ac:dyDescent="0.25">
      <c r="A8" s="111"/>
      <c r="B8" s="1" t="s">
        <v>333</v>
      </c>
      <c r="C8" s="112">
        <v>4</v>
      </c>
      <c r="D8" s="1" t="s">
        <v>17</v>
      </c>
      <c r="E8" s="112" t="s">
        <v>356</v>
      </c>
      <c r="F8" s="9" t="s">
        <v>357</v>
      </c>
      <c r="G8" s="202"/>
      <c r="H8" s="1"/>
      <c r="I8" s="1"/>
      <c r="J8" s="1"/>
    </row>
    <row r="9" spans="1:10" x14ac:dyDescent="0.25">
      <c r="A9" s="111"/>
      <c r="B9" s="1" t="s">
        <v>333</v>
      </c>
      <c r="C9" s="112">
        <v>5</v>
      </c>
      <c r="D9" s="1" t="s">
        <v>19</v>
      </c>
      <c r="E9" s="112" t="s">
        <v>457</v>
      </c>
      <c r="F9" s="9" t="s">
        <v>357</v>
      </c>
      <c r="G9" s="202"/>
      <c r="H9" s="1"/>
      <c r="I9" s="1"/>
      <c r="J9" s="1"/>
    </row>
    <row r="10" spans="1:10" x14ac:dyDescent="0.25">
      <c r="A10" s="111"/>
      <c r="B10" s="1" t="s">
        <v>333</v>
      </c>
      <c r="C10" s="112">
        <v>6</v>
      </c>
      <c r="D10" s="1" t="s">
        <v>21</v>
      </c>
      <c r="E10" s="112" t="s">
        <v>420</v>
      </c>
      <c r="F10" s="53" t="s">
        <v>366</v>
      </c>
      <c r="G10" s="202"/>
      <c r="H10" s="1"/>
      <c r="I10" s="1"/>
      <c r="J10" s="1"/>
    </row>
    <row r="11" spans="1:10" x14ac:dyDescent="0.25">
      <c r="A11" s="111"/>
      <c r="B11" s="1" t="s">
        <v>333</v>
      </c>
      <c r="C11" s="112">
        <v>7</v>
      </c>
      <c r="D11" s="1" t="s">
        <v>23</v>
      </c>
      <c r="E11" s="112" t="s">
        <v>359</v>
      </c>
      <c r="F11" s="9" t="s">
        <v>357</v>
      </c>
      <c r="G11" s="202"/>
      <c r="H11" s="1"/>
      <c r="I11" s="1"/>
      <c r="J11" s="1"/>
    </row>
    <row r="12" spans="1:10" x14ac:dyDescent="0.25">
      <c r="A12" s="111"/>
      <c r="B12" s="1" t="s">
        <v>333</v>
      </c>
      <c r="C12" s="112">
        <v>8</v>
      </c>
      <c r="D12" s="1" t="s">
        <v>25</v>
      </c>
      <c r="E12" s="112" t="s">
        <v>459</v>
      </c>
      <c r="F12" s="9" t="s">
        <v>357</v>
      </c>
      <c r="G12" s="202"/>
      <c r="H12" s="1"/>
      <c r="I12" s="1"/>
      <c r="J12" s="1"/>
    </row>
    <row r="13" spans="1:10" x14ac:dyDescent="0.25">
      <c r="A13" s="111"/>
      <c r="B13" s="1" t="s">
        <v>333</v>
      </c>
      <c r="C13" s="112">
        <v>9</v>
      </c>
      <c r="D13" s="1" t="s">
        <v>27</v>
      </c>
      <c r="E13" s="112" t="s">
        <v>741</v>
      </c>
      <c r="F13" s="9" t="s">
        <v>357</v>
      </c>
      <c r="G13" s="202"/>
      <c r="H13" s="1"/>
      <c r="I13" s="1"/>
      <c r="J13" s="1"/>
    </row>
    <row r="14" spans="1:10" x14ac:dyDescent="0.25">
      <c r="A14" s="111"/>
      <c r="B14" s="1" t="s">
        <v>333</v>
      </c>
      <c r="C14" s="112">
        <v>10</v>
      </c>
      <c r="D14" s="1" t="s">
        <v>29</v>
      </c>
      <c r="E14" s="112" t="s">
        <v>363</v>
      </c>
      <c r="F14" s="9" t="s">
        <v>357</v>
      </c>
      <c r="G14" s="202"/>
      <c r="H14" s="1"/>
      <c r="I14" s="1"/>
      <c r="J14" s="1"/>
    </row>
    <row r="15" spans="1:10" x14ac:dyDescent="0.25">
      <c r="A15" s="111"/>
      <c r="B15" s="1" t="s">
        <v>333</v>
      </c>
      <c r="C15" s="112">
        <v>11</v>
      </c>
      <c r="D15" s="1" t="s">
        <v>31</v>
      </c>
      <c r="E15" s="112" t="s">
        <v>420</v>
      </c>
      <c r="F15" s="53"/>
      <c r="G15" s="203" t="s">
        <v>366</v>
      </c>
      <c r="H15" s="1"/>
      <c r="I15" s="1"/>
      <c r="J15" s="1"/>
    </row>
    <row r="16" spans="1:10" x14ac:dyDescent="0.25">
      <c r="A16" s="111"/>
      <c r="B16" s="1" t="s">
        <v>333</v>
      </c>
      <c r="C16" s="112">
        <v>12</v>
      </c>
      <c r="D16" s="1" t="s">
        <v>33</v>
      </c>
      <c r="E16" s="112" t="s">
        <v>436</v>
      </c>
      <c r="F16" s="53"/>
      <c r="G16" s="203" t="s">
        <v>366</v>
      </c>
      <c r="H16" s="1"/>
      <c r="I16" s="1"/>
      <c r="J16" s="1"/>
    </row>
    <row r="17" spans="1:57" s="2" customFormat="1" x14ac:dyDescent="0.25">
      <c r="A17" s="114"/>
      <c r="B17" s="115"/>
      <c r="C17" s="116"/>
      <c r="D17" s="115"/>
      <c r="E17" s="116"/>
      <c r="F17" s="10">
        <v>10</v>
      </c>
      <c r="G17" s="212">
        <v>2</v>
      </c>
      <c r="H17" s="115"/>
      <c r="I17" s="115"/>
      <c r="J17" s="115"/>
      <c r="K17" s="267"/>
      <c r="L17" s="267"/>
      <c r="M17" s="267"/>
      <c r="N17" s="267"/>
      <c r="O17" s="267"/>
      <c r="P17" s="267"/>
      <c r="Q17" s="267"/>
      <c r="R17" s="267"/>
      <c r="S17" s="267"/>
      <c r="T17" s="267"/>
      <c r="U17" s="267"/>
      <c r="V17" s="267"/>
      <c r="W17" s="267"/>
      <c r="X17" s="267"/>
      <c r="Y17" s="267"/>
      <c r="Z17" s="267"/>
      <c r="AA17" s="267"/>
      <c r="AB17" s="267"/>
      <c r="AC17" s="267"/>
      <c r="AD17" s="267"/>
      <c r="AE17" s="267"/>
      <c r="AF17" s="267"/>
      <c r="AG17" s="267"/>
      <c r="AH17" s="267"/>
      <c r="AI17" s="267"/>
      <c r="AJ17" s="267"/>
      <c r="AK17" s="267"/>
      <c r="AL17" s="267"/>
      <c r="AM17" s="267"/>
      <c r="AN17" s="267"/>
      <c r="AO17" s="267"/>
      <c r="AP17" s="267"/>
      <c r="AQ17" s="267"/>
      <c r="AR17" s="267"/>
      <c r="AS17" s="267"/>
      <c r="AT17" s="267"/>
      <c r="AU17" s="267"/>
      <c r="AV17" s="267"/>
      <c r="AW17" s="267"/>
      <c r="AX17" s="267"/>
      <c r="AY17" s="267"/>
      <c r="AZ17" s="267"/>
      <c r="BA17" s="267"/>
      <c r="BB17" s="267"/>
      <c r="BC17" s="267"/>
      <c r="BD17" s="267"/>
      <c r="BE17" s="267"/>
    </row>
    <row r="18" spans="1:57" x14ac:dyDescent="0.25">
      <c r="A18" s="111">
        <v>2</v>
      </c>
      <c r="B18" s="1" t="s">
        <v>334</v>
      </c>
      <c r="C18" s="112">
        <v>1</v>
      </c>
      <c r="D18" s="1" t="s">
        <v>35</v>
      </c>
      <c r="E18" s="79" t="s">
        <v>538</v>
      </c>
      <c r="F18" s="9" t="s">
        <v>357</v>
      </c>
      <c r="G18" s="202"/>
      <c r="H18" s="1"/>
      <c r="I18" s="1"/>
      <c r="J18" s="1"/>
    </row>
    <row r="19" spans="1:57" x14ac:dyDescent="0.25">
      <c r="A19" s="111"/>
      <c r="B19" s="1" t="s">
        <v>334</v>
      </c>
      <c r="C19" s="112">
        <v>2</v>
      </c>
      <c r="D19" s="1" t="s">
        <v>37</v>
      </c>
      <c r="E19" s="79" t="s">
        <v>539</v>
      </c>
      <c r="F19" s="9" t="s">
        <v>357</v>
      </c>
      <c r="G19" s="202"/>
      <c r="H19" s="1"/>
      <c r="I19" s="1"/>
      <c r="J19" s="1"/>
    </row>
    <row r="20" spans="1:57" x14ac:dyDescent="0.25">
      <c r="A20" s="111"/>
      <c r="B20" s="1" t="s">
        <v>334</v>
      </c>
      <c r="C20" s="112">
        <v>3</v>
      </c>
      <c r="D20" s="1" t="s">
        <v>39</v>
      </c>
      <c r="E20" s="79" t="s">
        <v>539</v>
      </c>
      <c r="F20" s="53" t="s">
        <v>366</v>
      </c>
      <c r="G20" s="202"/>
      <c r="H20" s="1"/>
      <c r="I20" s="1"/>
      <c r="J20" s="1"/>
    </row>
    <row r="21" spans="1:57" x14ac:dyDescent="0.25">
      <c r="A21" s="111"/>
      <c r="B21" s="1" t="s">
        <v>334</v>
      </c>
      <c r="C21" s="112">
        <v>4</v>
      </c>
      <c r="D21" s="1" t="s">
        <v>40</v>
      </c>
      <c r="E21" s="79" t="s">
        <v>539</v>
      </c>
      <c r="F21" s="9" t="s">
        <v>357</v>
      </c>
      <c r="G21" s="202"/>
      <c r="H21" s="1"/>
      <c r="I21" s="1"/>
      <c r="J21" s="1"/>
    </row>
    <row r="22" spans="1:57" x14ac:dyDescent="0.25">
      <c r="A22" s="111"/>
      <c r="B22" s="1" t="s">
        <v>334</v>
      </c>
      <c r="C22" s="112">
        <v>5</v>
      </c>
      <c r="D22" s="1" t="s">
        <v>41</v>
      </c>
      <c r="E22" s="79" t="s">
        <v>539</v>
      </c>
      <c r="F22" s="9" t="s">
        <v>357</v>
      </c>
      <c r="G22" s="202"/>
      <c r="H22" s="1"/>
      <c r="I22" s="1"/>
      <c r="J22" s="1"/>
    </row>
    <row r="23" spans="1:57" x14ac:dyDescent="0.25">
      <c r="A23" s="111"/>
      <c r="B23" s="1" t="s">
        <v>334</v>
      </c>
      <c r="C23" s="112">
        <v>6</v>
      </c>
      <c r="D23" s="1" t="s">
        <v>346</v>
      </c>
      <c r="E23" s="79" t="s">
        <v>540</v>
      </c>
      <c r="F23" s="53" t="s">
        <v>366</v>
      </c>
      <c r="G23" s="202"/>
      <c r="H23" s="1"/>
      <c r="I23" s="1"/>
      <c r="J23" s="1"/>
    </row>
    <row r="24" spans="1:57" x14ac:dyDescent="0.25">
      <c r="A24" s="111"/>
      <c r="B24" s="1" t="s">
        <v>334</v>
      </c>
      <c r="C24" s="112">
        <v>7</v>
      </c>
      <c r="D24" s="1" t="s">
        <v>43</v>
      </c>
      <c r="E24" s="79" t="s">
        <v>541</v>
      </c>
      <c r="F24" s="9" t="s">
        <v>357</v>
      </c>
      <c r="G24" s="202"/>
      <c r="H24" s="1"/>
      <c r="I24" s="1"/>
      <c r="J24" s="1"/>
    </row>
    <row r="25" spans="1:57" x14ac:dyDescent="0.25">
      <c r="A25" s="111"/>
      <c r="B25" s="1" t="s">
        <v>334</v>
      </c>
      <c r="C25" s="112">
        <v>8</v>
      </c>
      <c r="D25" s="1" t="s">
        <v>45</v>
      </c>
      <c r="E25" s="79" t="s">
        <v>542</v>
      </c>
      <c r="F25" s="9" t="s">
        <v>357</v>
      </c>
      <c r="G25" s="202"/>
      <c r="H25" s="1"/>
      <c r="I25" s="1"/>
      <c r="J25" s="1"/>
    </row>
    <row r="26" spans="1:57" x14ac:dyDescent="0.25">
      <c r="A26" s="111"/>
      <c r="B26" s="1" t="s">
        <v>334</v>
      </c>
      <c r="C26" s="112">
        <v>9</v>
      </c>
      <c r="D26" s="1" t="s">
        <v>46</v>
      </c>
      <c r="E26" s="79" t="s">
        <v>541</v>
      </c>
      <c r="F26" s="9" t="s">
        <v>357</v>
      </c>
      <c r="G26" s="202"/>
      <c r="H26" s="1"/>
      <c r="I26" s="1"/>
      <c r="J26" s="1"/>
    </row>
    <row r="27" spans="1:57" x14ac:dyDescent="0.25">
      <c r="A27" s="111"/>
      <c r="B27" s="1" t="s">
        <v>334</v>
      </c>
      <c r="C27" s="112">
        <v>10</v>
      </c>
      <c r="D27" s="1" t="s">
        <v>47</v>
      </c>
      <c r="E27" s="79" t="s">
        <v>541</v>
      </c>
      <c r="F27" s="9" t="s">
        <v>357</v>
      </c>
      <c r="G27" s="202"/>
      <c r="H27" s="1"/>
      <c r="I27" s="1"/>
      <c r="J27" s="1"/>
    </row>
    <row r="28" spans="1:57" x14ac:dyDescent="0.25">
      <c r="A28" s="111"/>
      <c r="B28" s="1" t="s">
        <v>334</v>
      </c>
      <c r="C28" s="112">
        <v>11</v>
      </c>
      <c r="D28" s="1" t="s">
        <v>48</v>
      </c>
      <c r="E28" s="79" t="s">
        <v>542</v>
      </c>
      <c r="F28" s="53" t="s">
        <v>366</v>
      </c>
      <c r="G28" s="202"/>
      <c r="H28" s="203" t="s">
        <v>366</v>
      </c>
      <c r="I28" s="203" t="s">
        <v>366</v>
      </c>
      <c r="J28" s="1"/>
    </row>
    <row r="29" spans="1:57" x14ac:dyDescent="0.25">
      <c r="A29" s="111"/>
      <c r="B29" s="1" t="s">
        <v>334</v>
      </c>
      <c r="C29" s="112">
        <v>12</v>
      </c>
      <c r="D29" s="1" t="s">
        <v>49</v>
      </c>
      <c r="E29" s="79" t="s">
        <v>539</v>
      </c>
      <c r="F29" s="53" t="s">
        <v>366</v>
      </c>
      <c r="G29" s="202"/>
      <c r="H29" s="1"/>
      <c r="I29" s="1"/>
      <c r="J29" s="1"/>
    </row>
    <row r="30" spans="1:57" s="2" customFormat="1" x14ac:dyDescent="0.25">
      <c r="A30" s="114"/>
      <c r="B30" s="115"/>
      <c r="C30" s="116"/>
      <c r="D30" s="115"/>
      <c r="E30" s="116"/>
      <c r="F30" s="10">
        <v>12</v>
      </c>
      <c r="G30" s="212"/>
      <c r="H30" s="116">
        <v>1</v>
      </c>
      <c r="I30" s="116">
        <v>1</v>
      </c>
      <c r="J30" s="116"/>
      <c r="K30" s="267"/>
      <c r="L30" s="267"/>
      <c r="M30" s="267"/>
      <c r="N30" s="267"/>
      <c r="O30" s="267"/>
      <c r="P30" s="267"/>
      <c r="Q30" s="267"/>
      <c r="R30" s="267"/>
      <c r="S30" s="267"/>
      <c r="T30" s="267"/>
      <c r="U30" s="267"/>
      <c r="V30" s="267"/>
      <c r="W30" s="267"/>
      <c r="X30" s="267"/>
      <c r="Y30" s="267"/>
      <c r="Z30" s="267"/>
      <c r="AA30" s="267"/>
      <c r="AB30" s="267"/>
      <c r="AC30" s="267"/>
      <c r="AD30" s="267"/>
      <c r="AE30" s="267"/>
      <c r="AF30" s="267"/>
      <c r="AG30" s="267"/>
      <c r="AH30" s="267"/>
      <c r="AI30" s="267"/>
      <c r="AJ30" s="267"/>
      <c r="AK30" s="267"/>
      <c r="AL30" s="267"/>
      <c r="AM30" s="267"/>
      <c r="AN30" s="267"/>
      <c r="AO30" s="267"/>
      <c r="AP30" s="267"/>
      <c r="AQ30" s="267"/>
      <c r="AR30" s="267"/>
      <c r="AS30" s="267"/>
      <c r="AT30" s="267"/>
      <c r="AU30" s="267"/>
      <c r="AV30" s="267"/>
      <c r="AW30" s="267"/>
      <c r="AX30" s="267"/>
      <c r="AY30" s="267"/>
      <c r="AZ30" s="267"/>
      <c r="BA30" s="267"/>
      <c r="BB30" s="267"/>
      <c r="BC30" s="267"/>
      <c r="BD30" s="267"/>
      <c r="BE30" s="267"/>
    </row>
    <row r="31" spans="1:57" x14ac:dyDescent="0.25">
      <c r="A31" s="111">
        <v>3</v>
      </c>
      <c r="B31" s="1" t="s">
        <v>335</v>
      </c>
      <c r="C31" s="112">
        <v>1</v>
      </c>
      <c r="D31" s="127" t="s">
        <v>52</v>
      </c>
      <c r="E31" s="112"/>
      <c r="F31" s="53" t="s">
        <v>366</v>
      </c>
      <c r="G31" s="202"/>
      <c r="H31" s="1"/>
      <c r="I31" s="1"/>
      <c r="J31" s="1"/>
    </row>
    <row r="32" spans="1:57" x14ac:dyDescent="0.25">
      <c r="A32" s="111"/>
      <c r="B32" s="1" t="s">
        <v>335</v>
      </c>
      <c r="C32" s="112">
        <v>2</v>
      </c>
      <c r="D32" s="127" t="s">
        <v>54</v>
      </c>
      <c r="E32" s="112"/>
      <c r="F32" s="53" t="s">
        <v>366</v>
      </c>
      <c r="G32" s="202"/>
      <c r="H32" s="1"/>
      <c r="I32" s="1"/>
      <c r="J32" s="1"/>
    </row>
    <row r="33" spans="1:57" x14ac:dyDescent="0.25">
      <c r="A33" s="111"/>
      <c r="B33" s="1" t="s">
        <v>335</v>
      </c>
      <c r="C33" s="112">
        <v>3</v>
      </c>
      <c r="D33" s="127" t="s">
        <v>56</v>
      </c>
      <c r="E33" s="112" t="s">
        <v>473</v>
      </c>
      <c r="F33" s="53" t="s">
        <v>366</v>
      </c>
      <c r="G33" s="202"/>
      <c r="H33" s="1"/>
      <c r="I33" s="1"/>
      <c r="J33" s="1"/>
    </row>
    <row r="34" spans="1:57" x14ac:dyDescent="0.25">
      <c r="A34" s="111"/>
      <c r="B34" s="1" t="s">
        <v>335</v>
      </c>
      <c r="C34" s="112">
        <v>4</v>
      </c>
      <c r="D34" s="127" t="s">
        <v>58</v>
      </c>
      <c r="E34" s="112" t="s">
        <v>474</v>
      </c>
      <c r="F34" s="53" t="s">
        <v>366</v>
      </c>
      <c r="G34" s="202"/>
      <c r="H34" s="1"/>
      <c r="I34" s="1"/>
      <c r="J34" s="1"/>
    </row>
    <row r="35" spans="1:57" x14ac:dyDescent="0.25">
      <c r="A35" s="111"/>
      <c r="B35" s="1" t="s">
        <v>335</v>
      </c>
      <c r="C35" s="112">
        <v>5</v>
      </c>
      <c r="D35" s="127" t="s">
        <v>60</v>
      </c>
      <c r="E35" s="112" t="s">
        <v>394</v>
      </c>
      <c r="F35" s="53" t="s">
        <v>366</v>
      </c>
      <c r="G35" s="204"/>
      <c r="H35" s="1"/>
      <c r="I35" s="1"/>
      <c r="J35" s="1"/>
    </row>
    <row r="36" spans="1:57" x14ac:dyDescent="0.25">
      <c r="A36" s="111"/>
      <c r="B36" s="1" t="s">
        <v>335</v>
      </c>
      <c r="C36" s="112">
        <v>6</v>
      </c>
      <c r="D36" s="127" t="s">
        <v>62</v>
      </c>
      <c r="E36" s="112" t="s">
        <v>475</v>
      </c>
      <c r="F36" s="53" t="s">
        <v>366</v>
      </c>
      <c r="G36" s="202"/>
      <c r="H36" s="1"/>
      <c r="I36" s="1"/>
      <c r="J36" s="1"/>
    </row>
    <row r="37" spans="1:57" x14ac:dyDescent="0.25">
      <c r="A37" s="111"/>
      <c r="B37" s="1" t="s">
        <v>335</v>
      </c>
      <c r="C37" s="112">
        <v>7</v>
      </c>
      <c r="D37" s="127" t="s">
        <v>63</v>
      </c>
      <c r="E37" s="112" t="s">
        <v>476</v>
      </c>
      <c r="F37" s="53" t="s">
        <v>366</v>
      </c>
      <c r="G37" s="204"/>
      <c r="H37" s="1"/>
      <c r="I37" s="1"/>
      <c r="J37" s="1"/>
    </row>
    <row r="38" spans="1:57" x14ac:dyDescent="0.25">
      <c r="A38" s="111"/>
      <c r="B38" s="1" t="s">
        <v>335</v>
      </c>
      <c r="C38" s="112">
        <v>8</v>
      </c>
      <c r="D38" s="127" t="s">
        <v>65</v>
      </c>
      <c r="E38" s="112" t="s">
        <v>477</v>
      </c>
      <c r="F38" s="53" t="s">
        <v>366</v>
      </c>
      <c r="G38" s="202"/>
      <c r="H38" s="1"/>
      <c r="I38" s="1"/>
      <c r="J38" s="1"/>
    </row>
    <row r="39" spans="1:57" x14ac:dyDescent="0.25">
      <c r="A39" s="111"/>
      <c r="B39" s="1" t="s">
        <v>335</v>
      </c>
      <c r="C39" s="112">
        <v>9</v>
      </c>
      <c r="D39" s="127" t="s">
        <v>67</v>
      </c>
      <c r="E39" s="112" t="s">
        <v>478</v>
      </c>
      <c r="F39" s="53" t="s">
        <v>366</v>
      </c>
      <c r="G39" s="202"/>
      <c r="H39" s="203" t="s">
        <v>366</v>
      </c>
      <c r="I39" s="203" t="s">
        <v>366</v>
      </c>
      <c r="J39" s="203" t="s">
        <v>366</v>
      </c>
    </row>
    <row r="40" spans="1:57" x14ac:dyDescent="0.25">
      <c r="A40" s="111"/>
      <c r="B40" s="1" t="s">
        <v>335</v>
      </c>
      <c r="C40" s="112">
        <v>10</v>
      </c>
      <c r="D40" s="155" t="s">
        <v>69</v>
      </c>
      <c r="E40" s="112" t="s">
        <v>479</v>
      </c>
      <c r="F40" s="53" t="s">
        <v>366</v>
      </c>
      <c r="G40" s="202"/>
      <c r="H40" s="1" t="s">
        <v>745</v>
      </c>
      <c r="I40" s="1"/>
      <c r="J40" s="1"/>
    </row>
    <row r="41" spans="1:57" x14ac:dyDescent="0.25">
      <c r="A41" s="111"/>
      <c r="B41" s="1" t="s">
        <v>335</v>
      </c>
      <c r="C41" s="112">
        <v>11</v>
      </c>
      <c r="D41" s="155" t="s">
        <v>71</v>
      </c>
      <c r="E41" s="112" t="s">
        <v>480</v>
      </c>
      <c r="F41" s="53" t="s">
        <v>366</v>
      </c>
      <c r="G41" s="202"/>
      <c r="H41" s="1" t="s">
        <v>745</v>
      </c>
      <c r="I41" s="1"/>
      <c r="J41" s="1"/>
    </row>
    <row r="42" spans="1:57" s="152" customFormat="1" x14ac:dyDescent="0.25">
      <c r="A42" s="143"/>
      <c r="B42" s="1" t="s">
        <v>335</v>
      </c>
      <c r="C42" s="141">
        <v>12</v>
      </c>
      <c r="D42" s="140" t="s">
        <v>50</v>
      </c>
      <c r="E42" s="145"/>
      <c r="F42" s="146"/>
      <c r="G42" s="203" t="s">
        <v>366</v>
      </c>
      <c r="H42" s="144" t="s">
        <v>745</v>
      </c>
      <c r="I42" s="144"/>
      <c r="J42" s="144"/>
      <c r="K42" s="268"/>
      <c r="L42" s="268"/>
      <c r="M42" s="268"/>
      <c r="N42" s="268"/>
      <c r="O42" s="268"/>
      <c r="P42" s="268"/>
      <c r="Q42" s="268"/>
      <c r="R42" s="268"/>
      <c r="S42" s="268"/>
      <c r="T42" s="268"/>
      <c r="U42" s="268"/>
      <c r="V42" s="268"/>
      <c r="W42" s="268"/>
      <c r="X42" s="268"/>
      <c r="Y42" s="268"/>
      <c r="Z42" s="268"/>
      <c r="AA42" s="268"/>
      <c r="AB42" s="268"/>
      <c r="AC42" s="268"/>
      <c r="AD42" s="268"/>
      <c r="AE42" s="268"/>
      <c r="AF42" s="268"/>
      <c r="AG42" s="268"/>
      <c r="AH42" s="268"/>
      <c r="AI42" s="268"/>
      <c r="AJ42" s="268"/>
      <c r="AK42" s="268"/>
      <c r="AL42" s="268"/>
      <c r="AM42" s="268"/>
      <c r="AN42" s="268"/>
      <c r="AO42" s="268"/>
      <c r="AP42" s="268"/>
      <c r="AQ42" s="268"/>
      <c r="AR42" s="268"/>
      <c r="AS42" s="268"/>
      <c r="AT42" s="268"/>
      <c r="AU42" s="268"/>
      <c r="AV42" s="268"/>
      <c r="AW42" s="268"/>
      <c r="AX42" s="268"/>
      <c r="AY42" s="268"/>
      <c r="AZ42" s="268"/>
      <c r="BA42" s="268"/>
      <c r="BB42" s="268"/>
      <c r="BC42" s="268"/>
      <c r="BD42" s="268"/>
      <c r="BE42" s="268"/>
    </row>
    <row r="43" spans="1:57" s="152" customFormat="1" x14ac:dyDescent="0.25">
      <c r="A43" s="143"/>
      <c r="B43" s="1" t="s">
        <v>335</v>
      </c>
      <c r="C43" s="141">
        <v>13</v>
      </c>
      <c r="D43" s="140" t="s">
        <v>51</v>
      </c>
      <c r="E43" s="141"/>
      <c r="F43" s="146"/>
      <c r="G43" s="203" t="s">
        <v>366</v>
      </c>
      <c r="H43" s="144"/>
      <c r="I43" s="144"/>
      <c r="J43" s="144"/>
      <c r="K43" s="268"/>
      <c r="L43" s="268"/>
      <c r="M43" s="268"/>
      <c r="N43" s="268"/>
      <c r="O43" s="268"/>
      <c r="P43" s="268"/>
      <c r="Q43" s="268"/>
      <c r="R43" s="268"/>
      <c r="S43" s="268"/>
      <c r="T43" s="268"/>
      <c r="U43" s="268"/>
      <c r="V43" s="268"/>
      <c r="W43" s="268"/>
      <c r="X43" s="268"/>
      <c r="Y43" s="268"/>
      <c r="Z43" s="268"/>
      <c r="AA43" s="268"/>
      <c r="AB43" s="268"/>
      <c r="AC43" s="268"/>
      <c r="AD43" s="268"/>
      <c r="AE43" s="268"/>
      <c r="AF43" s="268"/>
      <c r="AG43" s="268"/>
      <c r="AH43" s="268"/>
      <c r="AI43" s="268"/>
      <c r="AJ43" s="268"/>
      <c r="AK43" s="268"/>
      <c r="AL43" s="268"/>
      <c r="AM43" s="268"/>
      <c r="AN43" s="268"/>
      <c r="AO43" s="268"/>
      <c r="AP43" s="268"/>
      <c r="AQ43" s="268"/>
      <c r="AR43" s="268"/>
      <c r="AS43" s="268"/>
      <c r="AT43" s="268"/>
      <c r="AU43" s="268"/>
      <c r="AV43" s="268"/>
      <c r="AW43" s="268"/>
      <c r="AX43" s="268"/>
      <c r="AY43" s="268"/>
      <c r="AZ43" s="268"/>
      <c r="BA43" s="268"/>
      <c r="BB43" s="268"/>
      <c r="BC43" s="268"/>
      <c r="BD43" s="268"/>
      <c r="BE43" s="268"/>
    </row>
    <row r="44" spans="1:57" s="152" customFormat="1" x14ac:dyDescent="0.25">
      <c r="A44" s="143"/>
      <c r="B44" s="1" t="s">
        <v>335</v>
      </c>
      <c r="C44" s="141">
        <v>14</v>
      </c>
      <c r="D44" s="142" t="s">
        <v>553</v>
      </c>
      <c r="E44" s="141"/>
      <c r="F44" s="146"/>
      <c r="G44" s="203" t="s">
        <v>366</v>
      </c>
      <c r="H44" s="144"/>
      <c r="I44" s="144"/>
      <c r="J44" s="144"/>
      <c r="K44" s="268"/>
      <c r="L44" s="268"/>
      <c r="M44" s="268"/>
      <c r="N44" s="268"/>
      <c r="O44" s="268"/>
      <c r="P44" s="268"/>
      <c r="Q44" s="268"/>
      <c r="R44" s="268"/>
      <c r="S44" s="268"/>
      <c r="T44" s="268"/>
      <c r="U44" s="268"/>
      <c r="V44" s="268"/>
      <c r="W44" s="268"/>
      <c r="X44" s="268"/>
      <c r="Y44" s="268"/>
      <c r="Z44" s="268"/>
      <c r="AA44" s="268"/>
      <c r="AB44" s="268"/>
      <c r="AC44" s="268"/>
      <c r="AD44" s="268"/>
      <c r="AE44" s="268"/>
      <c r="AF44" s="268"/>
      <c r="AG44" s="268"/>
      <c r="AH44" s="268"/>
      <c r="AI44" s="268"/>
      <c r="AJ44" s="268"/>
      <c r="AK44" s="268"/>
      <c r="AL44" s="268"/>
      <c r="AM44" s="268"/>
      <c r="AN44" s="268"/>
      <c r="AO44" s="268"/>
      <c r="AP44" s="268"/>
      <c r="AQ44" s="268"/>
      <c r="AR44" s="268"/>
      <c r="AS44" s="268"/>
      <c r="AT44" s="268"/>
      <c r="AU44" s="268"/>
      <c r="AV44" s="268"/>
      <c r="AW44" s="268"/>
      <c r="AX44" s="268"/>
      <c r="AY44" s="268"/>
      <c r="AZ44" s="268"/>
      <c r="BA44" s="268"/>
      <c r="BB44" s="268"/>
      <c r="BC44" s="268"/>
      <c r="BD44" s="268"/>
      <c r="BE44" s="268"/>
    </row>
    <row r="45" spans="1:57" s="152" customFormat="1" x14ac:dyDescent="0.25">
      <c r="A45" s="143"/>
      <c r="B45" s="1" t="s">
        <v>335</v>
      </c>
      <c r="C45" s="141">
        <v>15</v>
      </c>
      <c r="D45" s="142" t="s">
        <v>554</v>
      </c>
      <c r="E45" s="141" t="s">
        <v>481</v>
      </c>
      <c r="F45" s="146"/>
      <c r="G45" s="203" t="s">
        <v>366</v>
      </c>
      <c r="H45" s="144"/>
      <c r="I45" s="144"/>
      <c r="J45" s="144"/>
      <c r="K45" s="268"/>
      <c r="L45" s="268"/>
      <c r="M45" s="268"/>
      <c r="N45" s="268"/>
      <c r="O45" s="268"/>
      <c r="P45" s="268"/>
      <c r="Q45" s="268"/>
      <c r="R45" s="268"/>
      <c r="S45" s="268"/>
      <c r="T45" s="268"/>
      <c r="U45" s="268"/>
      <c r="V45" s="268"/>
      <c r="W45" s="268"/>
      <c r="X45" s="268"/>
      <c r="Y45" s="268"/>
      <c r="Z45" s="268"/>
      <c r="AA45" s="268"/>
      <c r="AB45" s="268"/>
      <c r="AC45" s="268"/>
      <c r="AD45" s="268"/>
      <c r="AE45" s="268"/>
      <c r="AF45" s="268"/>
      <c r="AG45" s="268"/>
      <c r="AH45" s="268"/>
      <c r="AI45" s="268"/>
      <c r="AJ45" s="268"/>
      <c r="AK45" s="268"/>
      <c r="AL45" s="268"/>
      <c r="AM45" s="268"/>
      <c r="AN45" s="268"/>
      <c r="AO45" s="268"/>
      <c r="AP45" s="268"/>
      <c r="AQ45" s="268"/>
      <c r="AR45" s="268"/>
      <c r="AS45" s="268"/>
      <c r="AT45" s="268"/>
      <c r="AU45" s="268"/>
      <c r="AV45" s="268"/>
      <c r="AW45" s="268"/>
      <c r="AX45" s="268"/>
      <c r="AY45" s="268"/>
      <c r="AZ45" s="268"/>
      <c r="BA45" s="268"/>
      <c r="BB45" s="268"/>
      <c r="BC45" s="268"/>
      <c r="BD45" s="268"/>
      <c r="BE45" s="268"/>
    </row>
    <row r="46" spans="1:57" s="2" customFormat="1" x14ac:dyDescent="0.25">
      <c r="A46" s="114"/>
      <c r="B46" s="115"/>
      <c r="C46" s="159"/>
      <c r="D46" s="157"/>
      <c r="E46" s="164"/>
      <c r="F46" s="260">
        <v>11</v>
      </c>
      <c r="G46" s="261">
        <v>4</v>
      </c>
      <c r="H46" s="116">
        <v>1</v>
      </c>
      <c r="I46" s="116">
        <v>1</v>
      </c>
      <c r="J46" s="116">
        <v>1</v>
      </c>
      <c r="K46" s="267"/>
      <c r="L46" s="267"/>
      <c r="M46" s="267"/>
      <c r="N46" s="267"/>
      <c r="O46" s="267"/>
      <c r="P46" s="267"/>
      <c r="Q46" s="267"/>
      <c r="R46" s="267"/>
      <c r="S46" s="267"/>
      <c r="T46" s="267"/>
      <c r="U46" s="267"/>
      <c r="V46" s="267"/>
      <c r="W46" s="267"/>
      <c r="X46" s="267"/>
      <c r="Y46" s="267"/>
      <c r="Z46" s="267"/>
      <c r="AA46" s="267"/>
      <c r="AB46" s="267"/>
      <c r="AC46" s="267"/>
      <c r="AD46" s="267"/>
      <c r="AE46" s="267"/>
      <c r="AF46" s="267"/>
      <c r="AG46" s="267"/>
      <c r="AH46" s="267"/>
      <c r="AI46" s="267"/>
      <c r="AJ46" s="267"/>
      <c r="AK46" s="267"/>
      <c r="AL46" s="267"/>
      <c r="AM46" s="267"/>
      <c r="AN46" s="267"/>
      <c r="AO46" s="267"/>
      <c r="AP46" s="267"/>
      <c r="AQ46" s="267"/>
      <c r="AR46" s="267"/>
      <c r="AS46" s="267"/>
      <c r="AT46" s="267"/>
      <c r="AU46" s="267"/>
      <c r="AV46" s="267"/>
      <c r="AW46" s="267"/>
      <c r="AX46" s="267"/>
      <c r="AY46" s="267"/>
      <c r="AZ46" s="267"/>
      <c r="BA46" s="267"/>
      <c r="BB46" s="267"/>
      <c r="BC46" s="267"/>
      <c r="BD46" s="267"/>
      <c r="BE46" s="267"/>
    </row>
    <row r="47" spans="1:57" ht="15.75" x14ac:dyDescent="0.25">
      <c r="A47" s="111">
        <v>4</v>
      </c>
      <c r="B47" s="117" t="s">
        <v>336</v>
      </c>
      <c r="C47" s="118">
        <v>1</v>
      </c>
      <c r="D47" s="117" t="s">
        <v>73</v>
      </c>
      <c r="E47" s="165" t="s">
        <v>392</v>
      </c>
      <c r="F47" s="43" t="s">
        <v>357</v>
      </c>
      <c r="G47" s="205"/>
      <c r="H47" s="203" t="s">
        <v>366</v>
      </c>
      <c r="I47" s="203"/>
      <c r="J47" s="1"/>
    </row>
    <row r="48" spans="1:57" ht="15.75" x14ac:dyDescent="0.25">
      <c r="A48" s="111"/>
      <c r="B48" s="117" t="s">
        <v>336</v>
      </c>
      <c r="C48" s="118">
        <v>2</v>
      </c>
      <c r="D48" s="117" t="s">
        <v>75</v>
      </c>
      <c r="E48" s="165" t="s">
        <v>394</v>
      </c>
      <c r="F48" s="43" t="s">
        <v>357</v>
      </c>
      <c r="G48" s="205"/>
      <c r="H48" s="203" t="s">
        <v>366</v>
      </c>
      <c r="I48" s="203"/>
      <c r="J48" s="1"/>
    </row>
    <row r="49" spans="1:57" ht="15.75" x14ac:dyDescent="0.25">
      <c r="A49" s="111"/>
      <c r="B49" s="117" t="s">
        <v>336</v>
      </c>
      <c r="C49" s="118">
        <v>3</v>
      </c>
      <c r="D49" s="117" t="s">
        <v>77</v>
      </c>
      <c r="E49" s="165" t="s">
        <v>394</v>
      </c>
      <c r="F49" s="43" t="s">
        <v>357</v>
      </c>
      <c r="G49" s="205"/>
      <c r="H49" s="203" t="s">
        <v>366</v>
      </c>
      <c r="I49" s="203"/>
      <c r="J49" s="1"/>
    </row>
    <row r="50" spans="1:57" ht="15.75" x14ac:dyDescent="0.25">
      <c r="A50" s="111"/>
      <c r="B50" s="117" t="s">
        <v>336</v>
      </c>
      <c r="C50" s="118">
        <v>4</v>
      </c>
      <c r="D50" s="117" t="s">
        <v>79</v>
      </c>
      <c r="E50" s="165" t="s">
        <v>397</v>
      </c>
      <c r="F50" s="43" t="s">
        <v>357</v>
      </c>
      <c r="G50" s="205"/>
      <c r="H50" s="203" t="s">
        <v>366</v>
      </c>
      <c r="I50" s="203"/>
      <c r="J50" s="1"/>
    </row>
    <row r="51" spans="1:57" ht="15.75" x14ac:dyDescent="0.25">
      <c r="A51" s="111"/>
      <c r="B51" s="117" t="s">
        <v>336</v>
      </c>
      <c r="C51" s="118">
        <v>5</v>
      </c>
      <c r="D51" s="117" t="s">
        <v>80</v>
      </c>
      <c r="E51" s="165" t="s">
        <v>399</v>
      </c>
      <c r="F51" s="43" t="s">
        <v>357</v>
      </c>
      <c r="G51" s="205"/>
      <c r="H51" s="203" t="s">
        <v>366</v>
      </c>
      <c r="I51" s="203"/>
      <c r="J51" s="1"/>
    </row>
    <row r="52" spans="1:57" ht="15.75" x14ac:dyDescent="0.25">
      <c r="A52" s="111"/>
      <c r="B52" s="117" t="s">
        <v>336</v>
      </c>
      <c r="C52" s="118">
        <v>6</v>
      </c>
      <c r="D52" s="117" t="s">
        <v>82</v>
      </c>
      <c r="E52" s="165" t="s">
        <v>401</v>
      </c>
      <c r="F52" s="43"/>
      <c r="G52" s="206" t="s">
        <v>357</v>
      </c>
      <c r="H52" s="203" t="s">
        <v>366</v>
      </c>
      <c r="I52" s="203"/>
      <c r="J52" s="1"/>
    </row>
    <row r="53" spans="1:57" ht="15.75" x14ac:dyDescent="0.25">
      <c r="A53" s="111"/>
      <c r="B53" s="117" t="s">
        <v>336</v>
      </c>
      <c r="C53" s="118">
        <v>7</v>
      </c>
      <c r="D53" s="117" t="s">
        <v>84</v>
      </c>
      <c r="E53" s="165" t="s">
        <v>394</v>
      </c>
      <c r="F53" s="43" t="s">
        <v>357</v>
      </c>
      <c r="G53" s="205"/>
      <c r="H53" s="203" t="s">
        <v>366</v>
      </c>
      <c r="I53" s="203"/>
      <c r="J53" s="1"/>
    </row>
    <row r="54" spans="1:57" ht="15.75" x14ac:dyDescent="0.25">
      <c r="A54" s="111"/>
      <c r="B54" s="117" t="s">
        <v>336</v>
      </c>
      <c r="C54" s="118">
        <v>8</v>
      </c>
      <c r="D54" s="117" t="s">
        <v>86</v>
      </c>
      <c r="E54" s="165" t="s">
        <v>404</v>
      </c>
      <c r="F54" s="43" t="s">
        <v>357</v>
      </c>
      <c r="G54" s="205"/>
      <c r="H54" s="203" t="s">
        <v>366</v>
      </c>
      <c r="I54" s="203"/>
      <c r="J54" s="1"/>
    </row>
    <row r="55" spans="1:57" ht="15.75" x14ac:dyDescent="0.25">
      <c r="A55" s="111"/>
      <c r="B55" s="117" t="s">
        <v>336</v>
      </c>
      <c r="C55" s="118">
        <v>9</v>
      </c>
      <c r="D55" s="117" t="s">
        <v>88</v>
      </c>
      <c r="E55" s="165" t="s">
        <v>406</v>
      </c>
      <c r="F55" s="43" t="s">
        <v>357</v>
      </c>
      <c r="G55" s="205"/>
      <c r="H55" s="203" t="s">
        <v>366</v>
      </c>
      <c r="I55" s="203"/>
      <c r="J55" s="1"/>
    </row>
    <row r="56" spans="1:57" ht="15.75" x14ac:dyDescent="0.25">
      <c r="A56" s="111"/>
      <c r="B56" s="117" t="s">
        <v>336</v>
      </c>
      <c r="C56" s="118">
        <v>10</v>
      </c>
      <c r="D56" s="117" t="s">
        <v>90</v>
      </c>
      <c r="E56" s="165" t="s">
        <v>408</v>
      </c>
      <c r="F56" s="43" t="s">
        <v>357</v>
      </c>
      <c r="G56" s="205"/>
      <c r="H56" s="118"/>
      <c r="I56" s="1"/>
      <c r="J56" s="1"/>
    </row>
    <row r="57" spans="1:57" ht="15.75" x14ac:dyDescent="0.25">
      <c r="A57" s="111"/>
      <c r="B57" s="117" t="s">
        <v>336</v>
      </c>
      <c r="C57" s="118">
        <v>11</v>
      </c>
      <c r="D57" s="117" t="s">
        <v>92</v>
      </c>
      <c r="E57" s="165" t="s">
        <v>394</v>
      </c>
      <c r="F57" s="43"/>
      <c r="G57" s="206" t="s">
        <v>357</v>
      </c>
      <c r="H57" s="203" t="s">
        <v>366</v>
      </c>
      <c r="I57" s="203"/>
      <c r="J57" s="1"/>
    </row>
    <row r="58" spans="1:57" ht="15.75" x14ac:dyDescent="0.25">
      <c r="A58" s="111"/>
      <c r="B58" s="117" t="s">
        <v>336</v>
      </c>
      <c r="C58" s="118">
        <v>12</v>
      </c>
      <c r="D58" s="117" t="s">
        <v>94</v>
      </c>
      <c r="E58" s="165" t="s">
        <v>411</v>
      </c>
      <c r="F58" s="43"/>
      <c r="G58" s="206" t="s">
        <v>357</v>
      </c>
      <c r="H58" s="118"/>
      <c r="I58" s="1"/>
      <c r="J58" s="1"/>
    </row>
    <row r="59" spans="1:57" ht="15.75" x14ac:dyDescent="0.25">
      <c r="A59" s="111"/>
      <c r="B59" s="117" t="s">
        <v>336</v>
      </c>
      <c r="C59" s="118">
        <v>13</v>
      </c>
      <c r="D59" s="117" t="s">
        <v>96</v>
      </c>
      <c r="E59" s="165" t="s">
        <v>394</v>
      </c>
      <c r="F59" s="43" t="s">
        <v>357</v>
      </c>
      <c r="G59" s="205"/>
      <c r="H59" s="203" t="s">
        <v>746</v>
      </c>
      <c r="I59" s="1"/>
      <c r="J59" s="1"/>
    </row>
    <row r="60" spans="1:57" ht="15.75" x14ac:dyDescent="0.25">
      <c r="A60" s="111"/>
      <c r="B60" s="117" t="s">
        <v>336</v>
      </c>
      <c r="C60" s="118">
        <v>14</v>
      </c>
      <c r="D60" s="117" t="s">
        <v>97</v>
      </c>
      <c r="E60" s="165" t="s">
        <v>414</v>
      </c>
      <c r="F60" s="43" t="s">
        <v>357</v>
      </c>
      <c r="G60" s="205"/>
      <c r="H60" s="203" t="s">
        <v>366</v>
      </c>
      <c r="I60" s="203"/>
      <c r="J60" s="1"/>
    </row>
    <row r="61" spans="1:57" ht="15.75" x14ac:dyDescent="0.25">
      <c r="A61" s="111"/>
      <c r="B61" s="117" t="s">
        <v>336</v>
      </c>
      <c r="C61" s="118">
        <v>15</v>
      </c>
      <c r="D61" s="117" t="s">
        <v>99</v>
      </c>
      <c r="E61" s="165" t="s">
        <v>416</v>
      </c>
      <c r="F61" s="43" t="s">
        <v>357</v>
      </c>
      <c r="G61" s="205"/>
      <c r="H61" s="203" t="s">
        <v>366</v>
      </c>
      <c r="I61" s="203"/>
      <c r="J61" s="1"/>
    </row>
    <row r="62" spans="1:57" ht="15.75" x14ac:dyDescent="0.25">
      <c r="A62" s="111"/>
      <c r="B62" s="117" t="s">
        <v>336</v>
      </c>
      <c r="C62" s="118">
        <v>16</v>
      </c>
      <c r="D62" s="117" t="s">
        <v>101</v>
      </c>
      <c r="E62" s="165" t="s">
        <v>418</v>
      </c>
      <c r="F62" s="43" t="s">
        <v>357</v>
      </c>
      <c r="G62" s="205"/>
      <c r="H62" s="1"/>
      <c r="I62" s="1"/>
      <c r="J62" s="1"/>
    </row>
    <row r="63" spans="1:57" s="2" customFormat="1" x14ac:dyDescent="0.25">
      <c r="A63" s="114"/>
      <c r="B63" s="115"/>
      <c r="C63" s="116"/>
      <c r="D63" s="115"/>
      <c r="E63" s="116"/>
      <c r="F63" s="10">
        <v>13</v>
      </c>
      <c r="G63" s="212">
        <v>3</v>
      </c>
      <c r="H63" s="116">
        <v>13</v>
      </c>
      <c r="I63" s="116"/>
      <c r="J63" s="115"/>
      <c r="K63" s="267"/>
      <c r="L63" s="267"/>
      <c r="M63" s="267"/>
      <c r="N63" s="267"/>
      <c r="O63" s="267"/>
      <c r="P63" s="267"/>
      <c r="Q63" s="267"/>
      <c r="R63" s="267"/>
      <c r="S63" s="267"/>
      <c r="T63" s="267"/>
      <c r="U63" s="267"/>
      <c r="V63" s="267"/>
      <c r="W63" s="267"/>
      <c r="X63" s="267"/>
      <c r="Y63" s="267"/>
      <c r="Z63" s="267"/>
      <c r="AA63" s="267"/>
      <c r="AB63" s="267"/>
      <c r="AC63" s="267"/>
      <c r="AD63" s="267"/>
      <c r="AE63" s="267"/>
      <c r="AF63" s="267"/>
      <c r="AG63" s="267"/>
      <c r="AH63" s="267"/>
      <c r="AI63" s="267"/>
      <c r="AJ63" s="267"/>
      <c r="AK63" s="267"/>
      <c r="AL63" s="267"/>
      <c r="AM63" s="267"/>
      <c r="AN63" s="267"/>
      <c r="AO63" s="267"/>
      <c r="AP63" s="267"/>
      <c r="AQ63" s="267"/>
      <c r="AR63" s="267"/>
      <c r="AS63" s="267"/>
      <c r="AT63" s="267"/>
      <c r="AU63" s="267"/>
      <c r="AV63" s="267"/>
      <c r="AW63" s="267"/>
      <c r="AX63" s="267"/>
      <c r="AY63" s="267"/>
      <c r="AZ63" s="267"/>
      <c r="BA63" s="267"/>
      <c r="BB63" s="267"/>
      <c r="BC63" s="267"/>
      <c r="BD63" s="267"/>
      <c r="BE63" s="267"/>
    </row>
    <row r="64" spans="1:57" x14ac:dyDescent="0.25">
      <c r="A64" s="111">
        <v>5</v>
      </c>
      <c r="B64" s="1" t="s">
        <v>107</v>
      </c>
      <c r="C64" s="112">
        <v>1</v>
      </c>
      <c r="D64" s="127" t="s">
        <v>104</v>
      </c>
      <c r="E64" s="112" t="s">
        <v>482</v>
      </c>
      <c r="F64" s="203" t="s">
        <v>366</v>
      </c>
      <c r="G64" s="202"/>
      <c r="H64" s="1"/>
      <c r="I64" s="1"/>
      <c r="J64" s="1"/>
    </row>
    <row r="65" spans="1:10" x14ac:dyDescent="0.25">
      <c r="A65" s="111"/>
      <c r="B65" s="1" t="s">
        <v>107</v>
      </c>
      <c r="C65" s="112">
        <v>2</v>
      </c>
      <c r="D65" s="127" t="s">
        <v>107</v>
      </c>
      <c r="E65" s="112" t="s">
        <v>673</v>
      </c>
      <c r="F65" s="203" t="s">
        <v>366</v>
      </c>
      <c r="G65" s="202"/>
      <c r="H65" s="1"/>
      <c r="I65" s="1"/>
      <c r="J65" s="1"/>
    </row>
    <row r="66" spans="1:10" x14ac:dyDescent="0.25">
      <c r="A66" s="111"/>
      <c r="B66" s="1" t="s">
        <v>107</v>
      </c>
      <c r="C66" s="112">
        <v>3</v>
      </c>
      <c r="D66" s="127" t="s">
        <v>109</v>
      </c>
      <c r="E66" s="112" t="s">
        <v>682</v>
      </c>
      <c r="F66" s="203" t="s">
        <v>366</v>
      </c>
      <c r="G66" s="207" t="s">
        <v>366</v>
      </c>
      <c r="H66" s="1"/>
      <c r="I66" s="1"/>
      <c r="J66" s="1"/>
    </row>
    <row r="67" spans="1:10" x14ac:dyDescent="0.25">
      <c r="A67" s="111"/>
      <c r="B67" s="1" t="s">
        <v>107</v>
      </c>
      <c r="C67" s="112">
        <v>4</v>
      </c>
      <c r="D67" s="127" t="s">
        <v>111</v>
      </c>
      <c r="E67" s="112" t="s">
        <v>674</v>
      </c>
      <c r="F67" s="203" t="s">
        <v>366</v>
      </c>
      <c r="G67" s="202"/>
      <c r="H67" s="1"/>
      <c r="I67" s="1"/>
      <c r="J67" s="1"/>
    </row>
    <row r="68" spans="1:10" x14ac:dyDescent="0.25">
      <c r="A68" s="111"/>
      <c r="B68" s="1" t="s">
        <v>107</v>
      </c>
      <c r="C68" s="112">
        <v>5</v>
      </c>
      <c r="D68" s="127" t="s">
        <v>113</v>
      </c>
      <c r="E68" s="112" t="s">
        <v>482</v>
      </c>
      <c r="F68" s="203" t="s">
        <v>366</v>
      </c>
      <c r="G68" s="202"/>
      <c r="H68" s="1"/>
      <c r="I68" s="1"/>
      <c r="J68" s="1"/>
    </row>
    <row r="69" spans="1:10" x14ac:dyDescent="0.25">
      <c r="A69" s="111"/>
      <c r="B69" s="1" t="s">
        <v>107</v>
      </c>
      <c r="C69" s="112">
        <v>6</v>
      </c>
      <c r="D69" s="127" t="s">
        <v>115</v>
      </c>
      <c r="E69" s="112" t="s">
        <v>568</v>
      </c>
      <c r="F69" s="203" t="s">
        <v>366</v>
      </c>
      <c r="G69" s="202"/>
      <c r="H69" s="1" t="s">
        <v>745</v>
      </c>
      <c r="I69" s="1"/>
      <c r="J69" s="1"/>
    </row>
    <row r="70" spans="1:10" x14ac:dyDescent="0.25">
      <c r="A70" s="111"/>
      <c r="B70" s="1" t="s">
        <v>107</v>
      </c>
      <c r="C70" s="112">
        <v>7</v>
      </c>
      <c r="D70" s="127" t="s">
        <v>117</v>
      </c>
      <c r="E70" s="112" t="s">
        <v>482</v>
      </c>
      <c r="F70" s="203" t="s">
        <v>366</v>
      </c>
      <c r="G70" s="202"/>
      <c r="H70" s="1"/>
      <c r="I70" s="1"/>
      <c r="J70" s="1"/>
    </row>
    <row r="71" spans="1:10" x14ac:dyDescent="0.25">
      <c r="A71" s="111"/>
      <c r="B71" s="1" t="s">
        <v>107</v>
      </c>
      <c r="C71" s="112">
        <v>8</v>
      </c>
      <c r="D71" s="127" t="s">
        <v>119</v>
      </c>
      <c r="E71" s="112" t="s">
        <v>675</v>
      </c>
      <c r="F71" s="203" t="s">
        <v>366</v>
      </c>
      <c r="G71" s="202"/>
      <c r="H71" s="1"/>
      <c r="I71" s="1"/>
      <c r="J71" s="1"/>
    </row>
    <row r="72" spans="1:10" x14ac:dyDescent="0.25">
      <c r="A72" s="111"/>
      <c r="B72" s="1" t="s">
        <v>107</v>
      </c>
      <c r="C72" s="112">
        <v>9</v>
      </c>
      <c r="D72" s="127" t="s">
        <v>121</v>
      </c>
      <c r="E72" s="112" t="s">
        <v>676</v>
      </c>
      <c r="F72" s="203" t="s">
        <v>366</v>
      </c>
      <c r="G72" s="202"/>
      <c r="H72" s="1"/>
      <c r="I72" s="1"/>
      <c r="J72" s="1"/>
    </row>
    <row r="73" spans="1:10" x14ac:dyDescent="0.25">
      <c r="A73" s="111"/>
      <c r="B73" s="1" t="s">
        <v>107</v>
      </c>
      <c r="C73" s="112">
        <v>10</v>
      </c>
      <c r="D73" s="160" t="s">
        <v>122</v>
      </c>
      <c r="E73" s="112"/>
      <c r="F73" s="203" t="s">
        <v>366</v>
      </c>
      <c r="G73" s="207" t="s">
        <v>366</v>
      </c>
      <c r="H73" s="1"/>
      <c r="I73" s="1"/>
      <c r="J73" s="1"/>
    </row>
    <row r="74" spans="1:10" x14ac:dyDescent="0.25">
      <c r="A74" s="111"/>
      <c r="B74" s="1" t="s">
        <v>107</v>
      </c>
      <c r="C74" s="112">
        <v>11</v>
      </c>
      <c r="D74" s="127" t="s">
        <v>125</v>
      </c>
      <c r="E74" s="112" t="s">
        <v>680</v>
      </c>
      <c r="F74" s="203" t="s">
        <v>366</v>
      </c>
      <c r="G74" s="202"/>
      <c r="H74" s="1"/>
      <c r="I74" s="1"/>
      <c r="J74" s="1"/>
    </row>
    <row r="75" spans="1:10" x14ac:dyDescent="0.25">
      <c r="A75" s="111"/>
      <c r="B75" s="1" t="s">
        <v>107</v>
      </c>
      <c r="C75" s="112">
        <v>12</v>
      </c>
      <c r="D75" s="127" t="s">
        <v>126</v>
      </c>
      <c r="E75" s="112" t="s">
        <v>677</v>
      </c>
      <c r="F75" s="203" t="s">
        <v>366</v>
      </c>
      <c r="G75" s="202"/>
      <c r="H75" s="1"/>
      <c r="I75" s="1"/>
      <c r="J75" s="1"/>
    </row>
    <row r="76" spans="1:10" x14ac:dyDescent="0.25">
      <c r="A76" s="111"/>
      <c r="B76" s="1" t="s">
        <v>107</v>
      </c>
      <c r="C76" s="112">
        <v>13</v>
      </c>
      <c r="D76" s="127" t="s">
        <v>128</v>
      </c>
      <c r="E76" s="112" t="s">
        <v>678</v>
      </c>
      <c r="F76" s="203" t="s">
        <v>366</v>
      </c>
      <c r="G76" s="202"/>
      <c r="H76" s="1"/>
      <c r="I76" s="1"/>
      <c r="J76" s="1"/>
    </row>
    <row r="77" spans="1:10" x14ac:dyDescent="0.25">
      <c r="A77" s="111"/>
      <c r="B77" s="1" t="s">
        <v>107</v>
      </c>
      <c r="C77" s="112">
        <v>14</v>
      </c>
      <c r="D77" s="127" t="s">
        <v>129</v>
      </c>
      <c r="E77" s="112" t="s">
        <v>482</v>
      </c>
      <c r="F77" s="203" t="s">
        <v>366</v>
      </c>
      <c r="G77" s="202"/>
      <c r="H77" s="1"/>
      <c r="I77" s="1"/>
      <c r="J77" s="1"/>
    </row>
    <row r="78" spans="1:10" x14ac:dyDescent="0.25">
      <c r="A78" s="111"/>
      <c r="B78" s="1" t="s">
        <v>107</v>
      </c>
      <c r="C78" s="112">
        <v>15</v>
      </c>
      <c r="D78" s="160" t="s">
        <v>131</v>
      </c>
      <c r="E78" s="112"/>
      <c r="F78" s="203" t="s">
        <v>366</v>
      </c>
      <c r="G78" s="202"/>
      <c r="H78" s="1"/>
      <c r="I78" s="1"/>
      <c r="J78" s="1"/>
    </row>
    <row r="79" spans="1:10" x14ac:dyDescent="0.25">
      <c r="A79" s="111"/>
      <c r="B79" s="1" t="s">
        <v>107</v>
      </c>
      <c r="C79" s="112">
        <v>16</v>
      </c>
      <c r="D79" s="127" t="s">
        <v>133</v>
      </c>
      <c r="E79" s="112" t="s">
        <v>681</v>
      </c>
      <c r="F79" s="203" t="s">
        <v>366</v>
      </c>
      <c r="G79" s="202" t="s">
        <v>745</v>
      </c>
      <c r="H79" s="203" t="s">
        <v>366</v>
      </c>
      <c r="I79" s="203"/>
      <c r="J79" s="1"/>
    </row>
    <row r="80" spans="1:10" x14ac:dyDescent="0.25">
      <c r="A80" s="111"/>
      <c r="B80" s="1" t="s">
        <v>107</v>
      </c>
      <c r="C80" s="112">
        <v>17</v>
      </c>
      <c r="D80" s="127" t="s">
        <v>135</v>
      </c>
      <c r="E80" s="112" t="s">
        <v>482</v>
      </c>
      <c r="F80" s="203" t="s">
        <v>366</v>
      </c>
      <c r="G80" s="202"/>
      <c r="H80" s="1"/>
      <c r="I80" s="1"/>
      <c r="J80" s="1"/>
    </row>
    <row r="81" spans="1:57" x14ac:dyDescent="0.25">
      <c r="A81" s="111"/>
      <c r="B81" s="1" t="s">
        <v>107</v>
      </c>
      <c r="C81" s="112">
        <v>18</v>
      </c>
      <c r="D81" s="127" t="s">
        <v>138</v>
      </c>
      <c r="E81" s="112" t="s">
        <v>679</v>
      </c>
      <c r="F81" s="203" t="s">
        <v>366</v>
      </c>
      <c r="G81" s="202"/>
      <c r="H81" s="1"/>
      <c r="I81" s="1"/>
      <c r="J81" s="1"/>
    </row>
    <row r="82" spans="1:57" x14ac:dyDescent="0.25">
      <c r="A82" s="111"/>
      <c r="B82" s="1" t="s">
        <v>107</v>
      </c>
      <c r="C82" s="112">
        <v>19</v>
      </c>
      <c r="D82" s="1" t="s">
        <v>103</v>
      </c>
      <c r="E82" s="112"/>
      <c r="F82" s="203" t="s">
        <v>366</v>
      </c>
      <c r="G82" s="203" t="s">
        <v>366</v>
      </c>
      <c r="H82" s="1"/>
      <c r="I82" s="1"/>
      <c r="J82" s="1"/>
    </row>
    <row r="83" spans="1:57" x14ac:dyDescent="0.25">
      <c r="A83" s="111"/>
      <c r="B83" s="1" t="s">
        <v>107</v>
      </c>
      <c r="C83" s="112">
        <v>20</v>
      </c>
      <c r="D83" s="1" t="s">
        <v>653</v>
      </c>
      <c r="E83" s="112"/>
      <c r="F83" s="3"/>
      <c r="G83" s="203" t="s">
        <v>366</v>
      </c>
      <c r="H83" s="1"/>
      <c r="I83" s="1"/>
      <c r="J83" s="1"/>
    </row>
    <row r="84" spans="1:57" x14ac:dyDescent="0.25">
      <c r="A84" s="111"/>
      <c r="B84" s="1" t="s">
        <v>107</v>
      </c>
      <c r="C84" s="112">
        <v>21</v>
      </c>
      <c r="D84" s="1" t="s">
        <v>105</v>
      </c>
      <c r="E84" s="112"/>
      <c r="F84" s="3"/>
      <c r="G84" s="203" t="s">
        <v>366</v>
      </c>
      <c r="H84" s="1"/>
      <c r="I84" s="1"/>
      <c r="J84" s="1"/>
    </row>
    <row r="85" spans="1:57" x14ac:dyDescent="0.25">
      <c r="A85" s="111"/>
      <c r="B85" s="1" t="s">
        <v>107</v>
      </c>
      <c r="C85" s="112">
        <v>22</v>
      </c>
      <c r="D85" s="1" t="s">
        <v>106</v>
      </c>
      <c r="E85" s="112"/>
      <c r="F85" s="3"/>
      <c r="G85" s="203" t="s">
        <v>366</v>
      </c>
      <c r="H85" s="1"/>
      <c r="I85" s="1"/>
      <c r="J85" s="1"/>
    </row>
    <row r="86" spans="1:57" x14ac:dyDescent="0.25">
      <c r="A86" s="111"/>
      <c r="B86" s="1" t="s">
        <v>107</v>
      </c>
      <c r="C86" s="112">
        <v>23</v>
      </c>
      <c r="D86" s="1" t="s">
        <v>654</v>
      </c>
      <c r="E86" s="112"/>
      <c r="F86" s="3"/>
      <c r="G86" s="203" t="s">
        <v>366</v>
      </c>
      <c r="H86" s="1"/>
      <c r="I86" s="1"/>
      <c r="J86" s="1"/>
    </row>
    <row r="87" spans="1:57" x14ac:dyDescent="0.25">
      <c r="A87" s="111"/>
      <c r="B87" s="1" t="s">
        <v>107</v>
      </c>
      <c r="C87" s="112">
        <v>24</v>
      </c>
      <c r="D87" s="1" t="s">
        <v>655</v>
      </c>
      <c r="E87" s="112"/>
      <c r="F87" s="3"/>
      <c r="G87" s="203" t="s">
        <v>366</v>
      </c>
      <c r="H87" s="1"/>
      <c r="I87" s="1"/>
      <c r="J87" s="1"/>
    </row>
    <row r="88" spans="1:57" x14ac:dyDescent="0.25">
      <c r="A88" s="111"/>
      <c r="B88" s="1" t="s">
        <v>107</v>
      </c>
      <c r="C88" s="112">
        <v>25</v>
      </c>
      <c r="D88" s="1" t="s">
        <v>124</v>
      </c>
      <c r="E88" s="112"/>
      <c r="F88" s="3"/>
      <c r="G88" s="203" t="s">
        <v>366</v>
      </c>
      <c r="H88" s="1"/>
      <c r="I88" s="1"/>
      <c r="J88" s="1"/>
    </row>
    <row r="89" spans="1:57" x14ac:dyDescent="0.25">
      <c r="A89" s="111"/>
      <c r="B89" s="1" t="s">
        <v>107</v>
      </c>
      <c r="C89" s="112">
        <v>26</v>
      </c>
      <c r="D89" s="1" t="s">
        <v>137</v>
      </c>
      <c r="E89" s="112"/>
      <c r="F89" s="3"/>
      <c r="G89" s="203" t="s">
        <v>366</v>
      </c>
      <c r="H89" s="1"/>
      <c r="I89" s="1"/>
      <c r="J89" s="1"/>
    </row>
    <row r="90" spans="1:57" s="2" customFormat="1" x14ac:dyDescent="0.25">
      <c r="A90" s="114"/>
      <c r="B90" s="115"/>
      <c r="C90" s="116"/>
      <c r="D90" s="115"/>
      <c r="E90" s="116"/>
      <c r="F90" s="10">
        <v>16</v>
      </c>
      <c r="G90" s="212">
        <v>10</v>
      </c>
      <c r="H90" s="116">
        <v>1</v>
      </c>
      <c r="I90" s="116"/>
      <c r="J90" s="115"/>
      <c r="K90" s="267"/>
      <c r="L90" s="267"/>
      <c r="M90" s="267"/>
      <c r="N90" s="267"/>
      <c r="O90" s="267"/>
      <c r="P90" s="267"/>
      <c r="Q90" s="267"/>
      <c r="R90" s="267"/>
      <c r="S90" s="267"/>
      <c r="T90" s="267"/>
      <c r="U90" s="267"/>
      <c r="V90" s="267"/>
      <c r="W90" s="267"/>
      <c r="X90" s="267"/>
      <c r="Y90" s="267"/>
      <c r="Z90" s="267"/>
      <c r="AA90" s="267"/>
      <c r="AB90" s="267"/>
      <c r="AC90" s="267"/>
      <c r="AD90" s="267"/>
      <c r="AE90" s="267"/>
      <c r="AF90" s="267"/>
      <c r="AG90" s="267"/>
      <c r="AH90" s="267"/>
      <c r="AI90" s="267"/>
      <c r="AJ90" s="267"/>
      <c r="AK90" s="267"/>
      <c r="AL90" s="267"/>
      <c r="AM90" s="267"/>
      <c r="AN90" s="267"/>
      <c r="AO90" s="267"/>
      <c r="AP90" s="267"/>
      <c r="AQ90" s="267"/>
      <c r="AR90" s="267"/>
      <c r="AS90" s="267"/>
      <c r="AT90" s="267"/>
      <c r="AU90" s="267"/>
      <c r="AV90" s="267"/>
      <c r="AW90" s="267"/>
      <c r="AX90" s="267"/>
      <c r="AY90" s="267"/>
      <c r="AZ90" s="267"/>
      <c r="BA90" s="267"/>
      <c r="BB90" s="267"/>
      <c r="BC90" s="267"/>
      <c r="BD90" s="267"/>
      <c r="BE90" s="267"/>
    </row>
    <row r="91" spans="1:57" x14ac:dyDescent="0.25">
      <c r="A91" s="111">
        <v>6</v>
      </c>
      <c r="B91" s="1" t="s">
        <v>257</v>
      </c>
      <c r="C91" s="112">
        <v>1</v>
      </c>
      <c r="D91" s="1" t="s">
        <v>140</v>
      </c>
      <c r="E91" s="79" t="s">
        <v>571</v>
      </c>
      <c r="F91" s="203" t="s">
        <v>366</v>
      </c>
      <c r="G91" s="208"/>
      <c r="H91" s="1"/>
      <c r="I91" s="1"/>
      <c r="J91" s="1"/>
    </row>
    <row r="92" spans="1:57" x14ac:dyDescent="0.25">
      <c r="A92" s="111"/>
      <c r="B92" s="1" t="s">
        <v>257</v>
      </c>
      <c r="C92" s="112">
        <v>2</v>
      </c>
      <c r="D92" s="1" t="s">
        <v>142</v>
      </c>
      <c r="E92" s="79"/>
      <c r="F92" s="52"/>
      <c r="G92" s="203" t="s">
        <v>366</v>
      </c>
      <c r="H92" s="203" t="s">
        <v>366</v>
      </c>
      <c r="I92" s="203" t="s">
        <v>366</v>
      </c>
      <c r="J92" s="1"/>
    </row>
    <row r="93" spans="1:57" x14ac:dyDescent="0.25">
      <c r="A93" s="111"/>
      <c r="B93" s="1" t="s">
        <v>257</v>
      </c>
      <c r="C93" s="112">
        <v>3</v>
      </c>
      <c r="D93" s="1" t="s">
        <v>144</v>
      </c>
      <c r="E93" s="79" t="s">
        <v>683</v>
      </c>
      <c r="F93" s="203" t="s">
        <v>366</v>
      </c>
      <c r="G93" s="208"/>
      <c r="H93" s="1"/>
      <c r="I93" s="1"/>
      <c r="J93" s="1"/>
    </row>
    <row r="94" spans="1:57" x14ac:dyDescent="0.25">
      <c r="A94" s="111"/>
      <c r="B94" s="1" t="s">
        <v>257</v>
      </c>
      <c r="C94" s="112">
        <v>4</v>
      </c>
      <c r="D94" s="1" t="s">
        <v>146</v>
      </c>
      <c r="E94" s="79" t="s">
        <v>539</v>
      </c>
      <c r="F94" s="203" t="s">
        <v>366</v>
      </c>
      <c r="G94" s="208"/>
      <c r="H94" s="1"/>
      <c r="I94" s="1"/>
      <c r="J94" s="1"/>
    </row>
    <row r="95" spans="1:57" x14ac:dyDescent="0.25">
      <c r="A95" s="111"/>
      <c r="B95" s="1" t="s">
        <v>257</v>
      </c>
      <c r="C95" s="112">
        <v>5</v>
      </c>
      <c r="D95" s="1" t="s">
        <v>147</v>
      </c>
      <c r="E95" s="79" t="s">
        <v>542</v>
      </c>
      <c r="F95" s="52"/>
      <c r="G95" s="203" t="s">
        <v>366</v>
      </c>
      <c r="H95" s="1"/>
      <c r="I95" s="1"/>
      <c r="J95" s="1"/>
    </row>
    <row r="96" spans="1:57" x14ac:dyDescent="0.25">
      <c r="A96" s="111"/>
      <c r="B96" s="1" t="s">
        <v>257</v>
      </c>
      <c r="C96" s="112">
        <v>6</v>
      </c>
      <c r="D96" s="1" t="s">
        <v>149</v>
      </c>
      <c r="E96" s="79" t="s">
        <v>542</v>
      </c>
      <c r="F96" s="52"/>
      <c r="G96" s="203" t="s">
        <v>366</v>
      </c>
      <c r="H96" s="1"/>
      <c r="I96" s="1"/>
      <c r="J96" s="1"/>
    </row>
    <row r="97" spans="1:57" x14ac:dyDescent="0.25">
      <c r="A97" s="111"/>
      <c r="B97" s="1" t="s">
        <v>257</v>
      </c>
      <c r="C97" s="112">
        <v>7</v>
      </c>
      <c r="D97" s="1" t="s">
        <v>150</v>
      </c>
      <c r="E97" s="79" t="s">
        <v>684</v>
      </c>
      <c r="F97" s="52"/>
      <c r="G97" s="203" t="s">
        <v>366</v>
      </c>
      <c r="H97" s="1"/>
      <c r="I97" s="1"/>
      <c r="J97" s="1"/>
    </row>
    <row r="98" spans="1:57" x14ac:dyDescent="0.25">
      <c r="A98" s="111"/>
      <c r="B98" s="1" t="s">
        <v>257</v>
      </c>
      <c r="C98" s="112">
        <v>8</v>
      </c>
      <c r="D98" s="1" t="s">
        <v>152</v>
      </c>
      <c r="E98" s="79" t="s">
        <v>684</v>
      </c>
      <c r="F98" s="203" t="s">
        <v>366</v>
      </c>
      <c r="G98" s="208"/>
      <c r="H98" s="1"/>
      <c r="I98" s="1"/>
      <c r="J98" s="1"/>
    </row>
    <row r="99" spans="1:57" x14ac:dyDescent="0.25">
      <c r="A99" s="111"/>
      <c r="B99" s="1" t="s">
        <v>257</v>
      </c>
      <c r="C99" s="112">
        <v>9</v>
      </c>
      <c r="D99" s="1" t="s">
        <v>154</v>
      </c>
      <c r="E99" s="79" t="s">
        <v>542</v>
      </c>
      <c r="F99" s="203" t="s">
        <v>366</v>
      </c>
      <c r="G99" s="208"/>
      <c r="H99" s="1"/>
      <c r="I99" s="1"/>
      <c r="J99" s="1"/>
    </row>
    <row r="100" spans="1:57" x14ac:dyDescent="0.25">
      <c r="A100" s="111"/>
      <c r="B100" s="1" t="s">
        <v>257</v>
      </c>
      <c r="C100" s="112">
        <v>10</v>
      </c>
      <c r="D100" s="1" t="s">
        <v>156</v>
      </c>
      <c r="E100" s="79" t="s">
        <v>684</v>
      </c>
      <c r="F100" s="52"/>
      <c r="G100" s="207" t="s">
        <v>366</v>
      </c>
      <c r="H100" s="1"/>
      <c r="I100" s="1"/>
      <c r="J100" s="1"/>
    </row>
    <row r="101" spans="1:57" s="2" customFormat="1" x14ac:dyDescent="0.25">
      <c r="A101" s="114"/>
      <c r="B101" s="115"/>
      <c r="C101" s="116"/>
      <c r="D101" s="115"/>
      <c r="E101" s="116"/>
      <c r="F101" s="10">
        <v>5</v>
      </c>
      <c r="G101" s="212">
        <v>5</v>
      </c>
      <c r="H101" s="116">
        <v>1</v>
      </c>
      <c r="I101" s="116">
        <v>1</v>
      </c>
      <c r="J101" s="115"/>
      <c r="K101" s="267"/>
      <c r="L101" s="267"/>
      <c r="M101" s="267"/>
      <c r="N101" s="267"/>
      <c r="O101" s="267"/>
      <c r="P101" s="267"/>
      <c r="Q101" s="267"/>
      <c r="R101" s="267"/>
      <c r="S101" s="267"/>
      <c r="T101" s="267"/>
      <c r="U101" s="267"/>
      <c r="V101" s="267"/>
      <c r="W101" s="267"/>
      <c r="X101" s="267"/>
      <c r="Y101" s="267"/>
      <c r="Z101" s="267"/>
      <c r="AA101" s="267"/>
      <c r="AB101" s="267"/>
      <c r="AC101" s="267"/>
      <c r="AD101" s="267"/>
      <c r="AE101" s="267"/>
      <c r="AF101" s="267"/>
      <c r="AG101" s="267"/>
      <c r="AH101" s="267"/>
      <c r="AI101" s="267"/>
      <c r="AJ101" s="267"/>
      <c r="AK101" s="267"/>
      <c r="AL101" s="267"/>
      <c r="AM101" s="267"/>
      <c r="AN101" s="267"/>
      <c r="AO101" s="267"/>
      <c r="AP101" s="267"/>
      <c r="AQ101" s="267"/>
      <c r="AR101" s="267"/>
      <c r="AS101" s="267"/>
      <c r="AT101" s="267"/>
      <c r="AU101" s="267"/>
      <c r="AV101" s="267"/>
      <c r="AW101" s="267"/>
      <c r="AX101" s="267"/>
      <c r="AY101" s="267"/>
      <c r="AZ101" s="267"/>
      <c r="BA101" s="267"/>
      <c r="BB101" s="267"/>
      <c r="BC101" s="267"/>
      <c r="BD101" s="267"/>
      <c r="BE101" s="267"/>
    </row>
    <row r="102" spans="1:57" x14ac:dyDescent="0.25">
      <c r="A102" s="111">
        <v>7</v>
      </c>
      <c r="B102" s="1" t="s">
        <v>5</v>
      </c>
      <c r="C102" s="112">
        <v>1</v>
      </c>
      <c r="D102" s="1" t="s">
        <v>6</v>
      </c>
      <c r="E102" s="79" t="s">
        <v>570</v>
      </c>
      <c r="F102" s="203" t="s">
        <v>366</v>
      </c>
      <c r="G102" s="207"/>
      <c r="H102" s="118"/>
      <c r="I102" s="1"/>
      <c r="J102" s="1"/>
    </row>
    <row r="103" spans="1:57" ht="15.75" x14ac:dyDescent="0.25">
      <c r="A103" s="111"/>
      <c r="B103" s="1" t="s">
        <v>5</v>
      </c>
      <c r="C103" s="112">
        <v>2</v>
      </c>
      <c r="D103" s="1" t="s">
        <v>7</v>
      </c>
      <c r="E103" s="163" t="s">
        <v>704</v>
      </c>
      <c r="F103" s="203" t="s">
        <v>366</v>
      </c>
      <c r="G103" s="209"/>
      <c r="H103" s="203" t="s">
        <v>366</v>
      </c>
      <c r="I103" s="203"/>
      <c r="J103" s="1"/>
    </row>
    <row r="104" spans="1:57" ht="15.75" x14ac:dyDescent="0.25">
      <c r="A104" s="111"/>
      <c r="B104" s="1" t="s">
        <v>5</v>
      </c>
      <c r="C104" s="112">
        <v>3</v>
      </c>
      <c r="D104" s="1" t="s">
        <v>159</v>
      </c>
      <c r="E104" s="183" t="s">
        <v>705</v>
      </c>
      <c r="F104" s="203" t="s">
        <v>366</v>
      </c>
      <c r="G104" s="210"/>
      <c r="H104" s="203" t="s">
        <v>366</v>
      </c>
      <c r="I104" s="203"/>
      <c r="J104" s="1"/>
    </row>
    <row r="105" spans="1:57" ht="15.75" x14ac:dyDescent="0.25">
      <c r="A105" s="111"/>
      <c r="B105" s="1" t="s">
        <v>5</v>
      </c>
      <c r="C105" s="112">
        <v>4</v>
      </c>
      <c r="D105" s="1" t="s">
        <v>8</v>
      </c>
      <c r="E105" s="163" t="s">
        <v>706</v>
      </c>
      <c r="F105" s="88"/>
      <c r="G105" s="203" t="s">
        <v>366</v>
      </c>
      <c r="H105" s="203" t="s">
        <v>366</v>
      </c>
      <c r="I105" s="203"/>
      <c r="J105" s="1"/>
    </row>
    <row r="106" spans="1:57" ht="15.75" x14ac:dyDescent="0.25">
      <c r="A106" s="111"/>
      <c r="B106" s="1" t="s">
        <v>5</v>
      </c>
      <c r="C106" s="112">
        <v>5</v>
      </c>
      <c r="D106" s="1" t="s">
        <v>9</v>
      </c>
      <c r="E106" s="163" t="s">
        <v>707</v>
      </c>
      <c r="F106" s="203" t="s">
        <v>366</v>
      </c>
      <c r="G106" s="210"/>
      <c r="H106" s="203" t="s">
        <v>366</v>
      </c>
      <c r="I106" s="203"/>
      <c r="J106" s="1"/>
    </row>
    <row r="107" spans="1:57" ht="15.75" x14ac:dyDescent="0.25">
      <c r="A107" s="111"/>
      <c r="B107" s="1" t="s">
        <v>5</v>
      </c>
      <c r="C107" s="112">
        <v>6</v>
      </c>
      <c r="D107" s="1" t="s">
        <v>10</v>
      </c>
      <c r="E107" s="183" t="s">
        <v>708</v>
      </c>
      <c r="F107" s="203" t="s">
        <v>366</v>
      </c>
      <c r="G107" s="210"/>
      <c r="H107" s="118"/>
      <c r="I107" s="1"/>
      <c r="J107" s="1"/>
    </row>
    <row r="108" spans="1:57" ht="15.75" x14ac:dyDescent="0.25">
      <c r="A108" s="111"/>
      <c r="B108" s="1" t="s">
        <v>5</v>
      </c>
      <c r="C108" s="112">
        <v>7</v>
      </c>
      <c r="D108" s="1" t="s">
        <v>572</v>
      </c>
      <c r="E108" s="163" t="s">
        <v>709</v>
      </c>
      <c r="F108" s="186"/>
      <c r="G108" s="203" t="s">
        <v>366</v>
      </c>
      <c r="H108" s="203" t="s">
        <v>366</v>
      </c>
      <c r="I108" s="203" t="s">
        <v>366</v>
      </c>
      <c r="J108" s="1"/>
    </row>
    <row r="109" spans="1:57" ht="15.75" x14ac:dyDescent="0.25">
      <c r="A109" s="111"/>
      <c r="B109" s="1" t="s">
        <v>5</v>
      </c>
      <c r="C109" s="112">
        <v>8</v>
      </c>
      <c r="D109" s="1" t="s">
        <v>163</v>
      </c>
      <c r="E109" s="183" t="s">
        <v>708</v>
      </c>
      <c r="F109" s="203" t="s">
        <v>366</v>
      </c>
      <c r="G109" s="210"/>
      <c r="H109" s="203" t="s">
        <v>366</v>
      </c>
      <c r="I109" s="203"/>
      <c r="J109" s="1"/>
    </row>
    <row r="110" spans="1:57" ht="15.75" x14ac:dyDescent="0.25">
      <c r="A110" s="111"/>
      <c r="B110" s="1" t="s">
        <v>5</v>
      </c>
      <c r="C110" s="112">
        <v>9</v>
      </c>
      <c r="D110" s="1" t="s">
        <v>5</v>
      </c>
      <c r="E110" s="163" t="s">
        <v>709</v>
      </c>
      <c r="F110" s="186"/>
      <c r="G110" s="203" t="s">
        <v>366</v>
      </c>
      <c r="H110" s="203" t="s">
        <v>366</v>
      </c>
      <c r="I110" s="203"/>
      <c r="J110" s="1"/>
    </row>
    <row r="111" spans="1:57" ht="15.75" x14ac:dyDescent="0.25">
      <c r="A111" s="111"/>
      <c r="B111" s="1" t="s">
        <v>5</v>
      </c>
      <c r="C111" s="112">
        <v>10</v>
      </c>
      <c r="D111" s="1" t="s">
        <v>166</v>
      </c>
      <c r="E111" s="184" t="s">
        <v>710</v>
      </c>
      <c r="F111" s="186"/>
      <c r="G111" s="203" t="s">
        <v>366</v>
      </c>
      <c r="H111" s="203" t="s">
        <v>366</v>
      </c>
      <c r="I111" s="203" t="s">
        <v>366</v>
      </c>
      <c r="J111" s="1"/>
    </row>
    <row r="112" spans="1:57" ht="15.75" x14ac:dyDescent="0.25">
      <c r="A112" s="111"/>
      <c r="B112" s="1" t="s">
        <v>5</v>
      </c>
      <c r="C112" s="112">
        <v>11</v>
      </c>
      <c r="D112" s="1" t="s">
        <v>168</v>
      </c>
      <c r="E112" s="183" t="s">
        <v>711</v>
      </c>
      <c r="F112" s="203" t="s">
        <v>366</v>
      </c>
      <c r="G112" s="210" t="s">
        <v>745</v>
      </c>
      <c r="H112" s="203" t="s">
        <v>366</v>
      </c>
      <c r="I112" s="203"/>
      <c r="J112" s="1"/>
    </row>
    <row r="113" spans="1:57" ht="15.75" x14ac:dyDescent="0.25">
      <c r="A113" s="111"/>
      <c r="B113" s="1" t="s">
        <v>5</v>
      </c>
      <c r="C113" s="112">
        <v>12</v>
      </c>
      <c r="D113" s="1" t="s">
        <v>170</v>
      </c>
      <c r="E113" s="163" t="s">
        <v>712</v>
      </c>
      <c r="F113" s="203" t="s">
        <v>366</v>
      </c>
      <c r="G113" s="211"/>
      <c r="H113" s="1" t="s">
        <v>745</v>
      </c>
      <c r="I113" s="1"/>
      <c r="J113" s="1"/>
    </row>
    <row r="114" spans="1:57" ht="15.75" x14ac:dyDescent="0.25">
      <c r="A114" s="111"/>
      <c r="B114" s="1" t="s">
        <v>5</v>
      </c>
      <c r="C114" s="112">
        <v>13</v>
      </c>
      <c r="D114" s="1" t="s">
        <v>171</v>
      </c>
      <c r="E114" s="183" t="s">
        <v>713</v>
      </c>
      <c r="F114" s="203" t="s">
        <v>366</v>
      </c>
      <c r="G114" s="210"/>
      <c r="H114" s="203" t="s">
        <v>366</v>
      </c>
      <c r="I114" s="203" t="s">
        <v>366</v>
      </c>
      <c r="J114" s="1"/>
    </row>
    <row r="115" spans="1:57" ht="15.75" x14ac:dyDescent="0.25">
      <c r="A115" s="111"/>
      <c r="B115" s="1" t="s">
        <v>5</v>
      </c>
      <c r="C115" s="112">
        <v>14</v>
      </c>
      <c r="D115" s="1" t="s">
        <v>172</v>
      </c>
      <c r="E115" s="163" t="s">
        <v>714</v>
      </c>
      <c r="F115" s="186"/>
      <c r="G115" s="203" t="s">
        <v>366</v>
      </c>
      <c r="H115" s="203" t="s">
        <v>366</v>
      </c>
      <c r="I115" s="203"/>
      <c r="J115" s="1"/>
    </row>
    <row r="116" spans="1:57" s="2" customFormat="1" x14ac:dyDescent="0.25">
      <c r="A116" s="114"/>
      <c r="B116" s="115"/>
      <c r="C116" s="116"/>
      <c r="D116" s="115"/>
      <c r="E116" s="116"/>
      <c r="F116" s="10">
        <v>9</v>
      </c>
      <c r="G116" s="212">
        <v>5</v>
      </c>
      <c r="H116" s="262">
        <v>11</v>
      </c>
      <c r="I116" s="116">
        <v>3</v>
      </c>
      <c r="J116" s="115"/>
      <c r="K116" s="267"/>
      <c r="L116" s="267"/>
      <c r="M116" s="267"/>
      <c r="N116" s="267"/>
      <c r="O116" s="267"/>
      <c r="P116" s="267"/>
      <c r="Q116" s="267"/>
      <c r="R116" s="267"/>
      <c r="S116" s="267"/>
      <c r="T116" s="267"/>
      <c r="U116" s="267"/>
      <c r="V116" s="267"/>
      <c r="W116" s="267"/>
      <c r="X116" s="267"/>
      <c r="Y116" s="267"/>
      <c r="Z116" s="267"/>
      <c r="AA116" s="267"/>
      <c r="AB116" s="267"/>
      <c r="AC116" s="267"/>
      <c r="AD116" s="267"/>
      <c r="AE116" s="267"/>
      <c r="AF116" s="267"/>
      <c r="AG116" s="267"/>
      <c r="AH116" s="267"/>
      <c r="AI116" s="267"/>
      <c r="AJ116" s="267"/>
      <c r="AK116" s="267"/>
      <c r="AL116" s="267"/>
      <c r="AM116" s="267"/>
      <c r="AN116" s="267"/>
      <c r="AO116" s="267"/>
      <c r="AP116" s="267"/>
      <c r="AQ116" s="267"/>
      <c r="AR116" s="267"/>
      <c r="AS116" s="267"/>
      <c r="AT116" s="267"/>
      <c r="AU116" s="267"/>
      <c r="AV116" s="267"/>
      <c r="AW116" s="267"/>
      <c r="AX116" s="267"/>
      <c r="AY116" s="267"/>
      <c r="AZ116" s="267"/>
      <c r="BA116" s="267"/>
      <c r="BB116" s="267"/>
      <c r="BC116" s="267"/>
      <c r="BD116" s="267"/>
      <c r="BE116" s="267"/>
    </row>
    <row r="117" spans="1:57" ht="16.5" x14ac:dyDescent="0.25">
      <c r="A117" s="111">
        <v>8</v>
      </c>
      <c r="B117" s="117" t="s">
        <v>337</v>
      </c>
      <c r="C117" s="112">
        <v>1</v>
      </c>
      <c r="D117" s="119" t="s">
        <v>174</v>
      </c>
      <c r="E117" s="30" t="s">
        <v>365</v>
      </c>
      <c r="F117" s="88" t="s">
        <v>366</v>
      </c>
      <c r="G117" s="209"/>
      <c r="H117" s="203" t="s">
        <v>366</v>
      </c>
      <c r="I117" s="203"/>
      <c r="J117" s="1"/>
    </row>
    <row r="118" spans="1:57" ht="16.5" x14ac:dyDescent="0.25">
      <c r="A118" s="111"/>
      <c r="B118" s="117" t="s">
        <v>337</v>
      </c>
      <c r="C118" s="112">
        <v>2</v>
      </c>
      <c r="D118" s="119" t="s">
        <v>176</v>
      </c>
      <c r="E118" s="30" t="s">
        <v>369</v>
      </c>
      <c r="F118" s="88" t="s">
        <v>366</v>
      </c>
      <c r="G118" s="209"/>
      <c r="H118" s="203" t="s">
        <v>366</v>
      </c>
      <c r="I118" s="203"/>
      <c r="J118" s="1"/>
    </row>
    <row r="119" spans="1:57" ht="30.75" customHeight="1" x14ac:dyDescent="0.25">
      <c r="A119" s="111"/>
      <c r="B119" s="117" t="s">
        <v>337</v>
      </c>
      <c r="C119" s="112">
        <v>3</v>
      </c>
      <c r="D119" s="119" t="s">
        <v>178</v>
      </c>
      <c r="E119" s="30" t="s">
        <v>371</v>
      </c>
      <c r="F119" s="88" t="s">
        <v>366</v>
      </c>
      <c r="G119" s="209"/>
      <c r="H119" s="203" t="s">
        <v>366</v>
      </c>
      <c r="I119" s="203"/>
      <c r="J119" s="1"/>
    </row>
    <row r="120" spans="1:57" ht="16.5" x14ac:dyDescent="0.25">
      <c r="A120" s="111"/>
      <c r="B120" s="117" t="s">
        <v>337</v>
      </c>
      <c r="C120" s="112">
        <v>4</v>
      </c>
      <c r="D120" s="119" t="s">
        <v>180</v>
      </c>
      <c r="E120" s="30" t="s">
        <v>373</v>
      </c>
      <c r="F120" s="88" t="s">
        <v>366</v>
      </c>
      <c r="G120" s="209"/>
      <c r="H120" s="203" t="s">
        <v>366</v>
      </c>
      <c r="I120" s="203"/>
      <c r="J120" s="1"/>
    </row>
    <row r="121" spans="1:57" ht="16.5" x14ac:dyDescent="0.25">
      <c r="A121" s="111"/>
      <c r="B121" s="117" t="s">
        <v>337</v>
      </c>
      <c r="C121" s="112">
        <v>5</v>
      </c>
      <c r="D121" s="119" t="s">
        <v>182</v>
      </c>
      <c r="E121" s="30" t="s">
        <v>375</v>
      </c>
      <c r="F121" s="88" t="s">
        <v>366</v>
      </c>
      <c r="G121" s="209"/>
      <c r="H121" s="203" t="s">
        <v>366</v>
      </c>
      <c r="I121" s="203"/>
      <c r="J121" s="1"/>
    </row>
    <row r="122" spans="1:57" ht="16.5" x14ac:dyDescent="0.25">
      <c r="A122" s="111"/>
      <c r="B122" s="117" t="s">
        <v>337</v>
      </c>
      <c r="C122" s="112">
        <v>6</v>
      </c>
      <c r="D122" s="119" t="s">
        <v>184</v>
      </c>
      <c r="E122" s="30" t="s">
        <v>367</v>
      </c>
      <c r="F122" s="88"/>
      <c r="G122" s="211" t="s">
        <v>366</v>
      </c>
      <c r="H122" s="203" t="s">
        <v>366</v>
      </c>
      <c r="I122" s="203"/>
      <c r="J122" s="1"/>
    </row>
    <row r="123" spans="1:57" ht="16.5" x14ac:dyDescent="0.25">
      <c r="A123" s="111"/>
      <c r="B123" s="117" t="s">
        <v>337</v>
      </c>
      <c r="C123" s="112">
        <v>7</v>
      </c>
      <c r="D123" s="119" t="s">
        <v>186</v>
      </c>
      <c r="E123" s="30" t="s">
        <v>378</v>
      </c>
      <c r="F123" s="88" t="s">
        <v>366</v>
      </c>
      <c r="G123" s="209"/>
      <c r="H123" s="203" t="s">
        <v>366</v>
      </c>
      <c r="I123" s="203" t="s">
        <v>366</v>
      </c>
      <c r="J123" s="1"/>
    </row>
    <row r="124" spans="1:57" ht="23.25" customHeight="1" x14ac:dyDescent="0.25">
      <c r="A124" s="111"/>
      <c r="B124" s="117" t="s">
        <v>337</v>
      </c>
      <c r="C124" s="112">
        <v>8</v>
      </c>
      <c r="D124" s="119" t="s">
        <v>188</v>
      </c>
      <c r="E124" s="30" t="s">
        <v>380</v>
      </c>
      <c r="F124" s="88" t="s">
        <v>366</v>
      </c>
      <c r="G124" s="209"/>
      <c r="H124" s="203" t="s">
        <v>366</v>
      </c>
      <c r="I124" s="203"/>
      <c r="J124" s="1"/>
    </row>
    <row r="125" spans="1:57" ht="30.75" customHeight="1" x14ac:dyDescent="0.25">
      <c r="A125" s="111"/>
      <c r="B125" s="117" t="s">
        <v>337</v>
      </c>
      <c r="C125" s="112">
        <v>9</v>
      </c>
      <c r="D125" s="119" t="s">
        <v>190</v>
      </c>
      <c r="E125" s="30" t="s">
        <v>382</v>
      </c>
      <c r="F125" s="88" t="s">
        <v>366</v>
      </c>
      <c r="G125" s="209"/>
      <c r="H125" s="203" t="s">
        <v>366</v>
      </c>
      <c r="I125" s="203"/>
      <c r="J125" s="1"/>
    </row>
    <row r="126" spans="1:57" ht="19.5" customHeight="1" x14ac:dyDescent="0.25">
      <c r="A126" s="111"/>
      <c r="B126" s="117" t="s">
        <v>337</v>
      </c>
      <c r="C126" s="112">
        <v>10</v>
      </c>
      <c r="D126" s="119" t="s">
        <v>192</v>
      </c>
      <c r="E126" s="30" t="s">
        <v>367</v>
      </c>
      <c r="F126" s="88" t="s">
        <v>366</v>
      </c>
      <c r="G126" s="209"/>
      <c r="H126" s="203" t="s">
        <v>366</v>
      </c>
      <c r="I126" s="203"/>
      <c r="J126" s="1"/>
    </row>
    <row r="127" spans="1:57" ht="33" x14ac:dyDescent="0.25">
      <c r="A127" s="111"/>
      <c r="B127" s="117" t="s">
        <v>337</v>
      </c>
      <c r="C127" s="112">
        <v>11</v>
      </c>
      <c r="D127" s="119" t="s">
        <v>194</v>
      </c>
      <c r="E127" s="30" t="s">
        <v>385</v>
      </c>
      <c r="F127" s="88" t="s">
        <v>366</v>
      </c>
      <c r="G127" s="209"/>
      <c r="H127" s="203" t="s">
        <v>366</v>
      </c>
      <c r="I127" s="203"/>
      <c r="J127" s="1"/>
    </row>
    <row r="128" spans="1:57" ht="22.5" customHeight="1" x14ac:dyDescent="0.25">
      <c r="A128" s="111"/>
      <c r="B128" s="117" t="s">
        <v>337</v>
      </c>
      <c r="C128" s="112">
        <v>12</v>
      </c>
      <c r="D128" s="119" t="s">
        <v>196</v>
      </c>
      <c r="E128" s="30" t="s">
        <v>387</v>
      </c>
      <c r="F128" s="88" t="s">
        <v>366</v>
      </c>
      <c r="G128" s="209"/>
      <c r="H128" s="203" t="s">
        <v>366</v>
      </c>
      <c r="I128" s="203"/>
      <c r="J128" s="1"/>
    </row>
    <row r="129" spans="1:57" ht="26.25" customHeight="1" x14ac:dyDescent="0.25">
      <c r="A129" s="111"/>
      <c r="B129" s="117" t="s">
        <v>337</v>
      </c>
      <c r="C129" s="112">
        <v>13</v>
      </c>
      <c r="D129" s="119" t="s">
        <v>198</v>
      </c>
      <c r="E129" s="30" t="s">
        <v>389</v>
      </c>
      <c r="F129" s="88" t="s">
        <v>366</v>
      </c>
      <c r="G129" s="209"/>
      <c r="H129" s="203" t="s">
        <v>366</v>
      </c>
      <c r="I129" s="203"/>
      <c r="J129" s="1"/>
    </row>
    <row r="130" spans="1:57" s="2" customFormat="1" x14ac:dyDescent="0.25">
      <c r="A130" s="114"/>
      <c r="B130" s="120"/>
      <c r="C130" s="116"/>
      <c r="D130" s="121"/>
      <c r="E130" s="166"/>
      <c r="F130" s="91">
        <v>12</v>
      </c>
      <c r="G130" s="213">
        <v>1</v>
      </c>
      <c r="H130" s="116">
        <v>13</v>
      </c>
      <c r="I130" s="116">
        <v>1</v>
      </c>
      <c r="J130" s="115"/>
      <c r="K130" s="267"/>
      <c r="L130" s="267"/>
      <c r="M130" s="267"/>
      <c r="N130" s="267"/>
      <c r="O130" s="267"/>
      <c r="P130" s="267"/>
      <c r="Q130" s="267"/>
      <c r="R130" s="267"/>
      <c r="S130" s="267"/>
      <c r="T130" s="267"/>
      <c r="U130" s="267"/>
      <c r="V130" s="267"/>
      <c r="W130" s="267"/>
      <c r="X130" s="267"/>
      <c r="Y130" s="267"/>
      <c r="Z130" s="267"/>
      <c r="AA130" s="267"/>
      <c r="AB130" s="267"/>
      <c r="AC130" s="267"/>
      <c r="AD130" s="267"/>
      <c r="AE130" s="267"/>
      <c r="AF130" s="267"/>
      <c r="AG130" s="267"/>
      <c r="AH130" s="267"/>
      <c r="AI130" s="267"/>
      <c r="AJ130" s="267"/>
      <c r="AK130" s="267"/>
      <c r="AL130" s="267"/>
      <c r="AM130" s="267"/>
      <c r="AN130" s="267"/>
      <c r="AO130" s="267"/>
      <c r="AP130" s="267"/>
      <c r="AQ130" s="267"/>
      <c r="AR130" s="267"/>
      <c r="AS130" s="267"/>
      <c r="AT130" s="267"/>
      <c r="AU130" s="267"/>
      <c r="AV130" s="267"/>
      <c r="AW130" s="267"/>
      <c r="AX130" s="267"/>
      <c r="AY130" s="267"/>
      <c r="AZ130" s="267"/>
      <c r="BA130" s="267"/>
      <c r="BB130" s="267"/>
      <c r="BC130" s="267"/>
      <c r="BD130" s="267"/>
      <c r="BE130" s="267"/>
    </row>
    <row r="131" spans="1:57" x14ac:dyDescent="0.25">
      <c r="A131" s="111">
        <v>9</v>
      </c>
      <c r="B131" s="1" t="s">
        <v>338</v>
      </c>
      <c r="C131" s="112">
        <v>1</v>
      </c>
      <c r="D131" s="126" t="s">
        <v>200</v>
      </c>
      <c r="E131" s="78" t="s">
        <v>592</v>
      </c>
      <c r="F131" s="161"/>
      <c r="G131" s="203" t="s">
        <v>366</v>
      </c>
      <c r="H131" s="203" t="s">
        <v>366</v>
      </c>
      <c r="I131" s="203" t="s">
        <v>366</v>
      </c>
      <c r="J131" s="1"/>
    </row>
    <row r="132" spans="1:57" x14ac:dyDescent="0.25">
      <c r="A132" s="111"/>
      <c r="B132" s="1" t="s">
        <v>338</v>
      </c>
      <c r="C132" s="112">
        <v>2</v>
      </c>
      <c r="D132" s="126" t="s">
        <v>201</v>
      </c>
      <c r="E132" s="78" t="s">
        <v>569</v>
      </c>
      <c r="F132" s="203" t="s">
        <v>366</v>
      </c>
      <c r="G132" s="259" t="s">
        <v>745</v>
      </c>
      <c r="H132" s="203" t="s">
        <v>366</v>
      </c>
      <c r="I132" s="203"/>
      <c r="J132" s="1"/>
    </row>
    <row r="133" spans="1:57" x14ac:dyDescent="0.25">
      <c r="A133" s="111"/>
      <c r="B133" s="1" t="s">
        <v>338</v>
      </c>
      <c r="C133" s="112">
        <v>3</v>
      </c>
      <c r="D133" s="126" t="s">
        <v>203</v>
      </c>
      <c r="E133" s="78" t="s">
        <v>539</v>
      </c>
      <c r="F133" s="161"/>
      <c r="G133" s="203" t="s">
        <v>366</v>
      </c>
      <c r="H133" s="1" t="s">
        <v>745</v>
      </c>
      <c r="I133" s="1"/>
      <c r="J133" s="1"/>
    </row>
    <row r="134" spans="1:57" x14ac:dyDescent="0.25">
      <c r="A134" s="111"/>
      <c r="B134" s="1" t="s">
        <v>338</v>
      </c>
      <c r="C134" s="112">
        <v>4</v>
      </c>
      <c r="D134" s="126" t="s">
        <v>205</v>
      </c>
      <c r="E134" s="78" t="s">
        <v>593</v>
      </c>
      <c r="F134" s="161"/>
      <c r="G134" s="203" t="s">
        <v>366</v>
      </c>
      <c r="H134" s="1"/>
      <c r="I134" s="1"/>
      <c r="J134" s="1"/>
    </row>
    <row r="135" spans="1:57" x14ac:dyDescent="0.25">
      <c r="A135" s="111"/>
      <c r="B135" s="1" t="s">
        <v>338</v>
      </c>
      <c r="C135" s="112">
        <v>5</v>
      </c>
      <c r="D135" s="126" t="s">
        <v>207</v>
      </c>
      <c r="E135" s="78" t="s">
        <v>593</v>
      </c>
      <c r="F135" s="203" t="s">
        <v>366</v>
      </c>
      <c r="G135" s="214"/>
      <c r="H135" s="1"/>
      <c r="I135" s="1"/>
      <c r="J135" s="1"/>
    </row>
    <row r="136" spans="1:57" x14ac:dyDescent="0.25">
      <c r="A136" s="111"/>
      <c r="B136" s="1" t="s">
        <v>338</v>
      </c>
      <c r="C136" s="112">
        <v>6</v>
      </c>
      <c r="D136" s="126" t="s">
        <v>208</v>
      </c>
      <c r="E136" s="78" t="s">
        <v>594</v>
      </c>
      <c r="F136" s="203" t="s">
        <v>366</v>
      </c>
      <c r="G136" s="214"/>
      <c r="H136" s="1"/>
      <c r="I136" s="1"/>
      <c r="J136" s="1"/>
    </row>
    <row r="137" spans="1:57" x14ac:dyDescent="0.25">
      <c r="A137" s="111"/>
      <c r="B137" s="1" t="s">
        <v>338</v>
      </c>
      <c r="C137" s="112">
        <v>7</v>
      </c>
      <c r="D137" s="126" t="s">
        <v>210</v>
      </c>
      <c r="E137" s="78" t="s">
        <v>595</v>
      </c>
      <c r="F137" s="161"/>
      <c r="G137" s="203" t="s">
        <v>366</v>
      </c>
      <c r="H137" s="1"/>
      <c r="I137" s="1"/>
      <c r="J137" s="1"/>
    </row>
    <row r="138" spans="1:57" x14ac:dyDescent="0.25">
      <c r="A138" s="111"/>
      <c r="B138" s="1" t="s">
        <v>338</v>
      </c>
      <c r="C138" s="112">
        <v>8</v>
      </c>
      <c r="D138" s="126" t="s">
        <v>212</v>
      </c>
      <c r="E138" s="78" t="s">
        <v>569</v>
      </c>
      <c r="F138" s="203" t="s">
        <v>366</v>
      </c>
      <c r="G138" s="214"/>
      <c r="H138" s="1"/>
      <c r="I138" s="1"/>
      <c r="J138" s="1"/>
    </row>
    <row r="139" spans="1:57" x14ac:dyDescent="0.25">
      <c r="A139" s="111"/>
      <c r="B139" s="1" t="s">
        <v>338</v>
      </c>
      <c r="C139" s="112">
        <v>9</v>
      </c>
      <c r="D139" s="126" t="s">
        <v>214</v>
      </c>
      <c r="E139" s="78" t="s">
        <v>596</v>
      </c>
      <c r="F139" s="161"/>
      <c r="G139" s="203" t="s">
        <v>366</v>
      </c>
      <c r="H139" s="1"/>
      <c r="I139" s="1"/>
      <c r="J139" s="1"/>
    </row>
    <row r="140" spans="1:57" x14ac:dyDescent="0.25">
      <c r="A140" s="111"/>
      <c r="B140" s="1" t="s">
        <v>338</v>
      </c>
      <c r="C140" s="112">
        <v>10</v>
      </c>
      <c r="D140" s="126" t="s">
        <v>216</v>
      </c>
      <c r="E140" s="78" t="s">
        <v>542</v>
      </c>
      <c r="F140" s="203" t="s">
        <v>366</v>
      </c>
      <c r="G140" s="214"/>
      <c r="H140" s="1"/>
      <c r="I140" s="1"/>
      <c r="J140" s="1"/>
    </row>
    <row r="141" spans="1:57" x14ac:dyDescent="0.25">
      <c r="A141" s="111"/>
      <c r="B141" s="1" t="s">
        <v>338</v>
      </c>
      <c r="C141" s="112">
        <v>11</v>
      </c>
      <c r="D141" s="126" t="s">
        <v>218</v>
      </c>
      <c r="E141" s="78" t="s">
        <v>596</v>
      </c>
      <c r="F141" s="161"/>
      <c r="G141" s="203" t="s">
        <v>366</v>
      </c>
      <c r="H141" s="1"/>
      <c r="I141" s="1"/>
      <c r="J141" s="1"/>
    </row>
    <row r="142" spans="1:57" x14ac:dyDescent="0.25">
      <c r="A142" s="111"/>
      <c r="B142" s="1" t="s">
        <v>338</v>
      </c>
      <c r="C142" s="112">
        <v>12</v>
      </c>
      <c r="D142" s="126" t="s">
        <v>220</v>
      </c>
      <c r="E142" s="78" t="s">
        <v>593</v>
      </c>
      <c r="F142" s="203" t="s">
        <v>366</v>
      </c>
      <c r="G142" s="214"/>
      <c r="H142" s="1"/>
      <c r="I142" s="1"/>
      <c r="J142" s="1"/>
    </row>
    <row r="143" spans="1:57" x14ac:dyDescent="0.25">
      <c r="A143" s="111"/>
      <c r="B143" s="1" t="s">
        <v>338</v>
      </c>
      <c r="C143" s="112">
        <v>13</v>
      </c>
      <c r="D143" s="126" t="s">
        <v>221</v>
      </c>
      <c r="E143" s="78" t="s">
        <v>595</v>
      </c>
      <c r="F143" s="203" t="s">
        <v>366</v>
      </c>
      <c r="G143" s="214"/>
      <c r="H143" s="1"/>
      <c r="I143" s="1"/>
      <c r="J143" s="1"/>
    </row>
    <row r="144" spans="1:57" x14ac:dyDescent="0.25">
      <c r="A144" s="111"/>
      <c r="B144" s="1" t="s">
        <v>338</v>
      </c>
      <c r="C144" s="112">
        <v>14</v>
      </c>
      <c r="D144" s="126" t="s">
        <v>223</v>
      </c>
      <c r="E144" s="78" t="s">
        <v>592</v>
      </c>
      <c r="F144" s="161"/>
      <c r="G144" s="203" t="s">
        <v>366</v>
      </c>
      <c r="H144" s="1"/>
      <c r="I144" s="1"/>
      <c r="J144" s="1"/>
    </row>
    <row r="145" spans="1:57" x14ac:dyDescent="0.25">
      <c r="A145" s="111"/>
      <c r="B145" s="1" t="s">
        <v>338</v>
      </c>
      <c r="C145" s="112">
        <v>15</v>
      </c>
      <c r="D145" s="126" t="s">
        <v>225</v>
      </c>
      <c r="E145" s="78" t="s">
        <v>592</v>
      </c>
      <c r="F145" s="203" t="s">
        <v>366</v>
      </c>
      <c r="G145" s="214"/>
      <c r="H145" s="1"/>
      <c r="I145" s="1"/>
      <c r="J145" s="1"/>
    </row>
    <row r="146" spans="1:57" x14ac:dyDescent="0.25">
      <c r="A146" s="111"/>
      <c r="B146" s="1" t="s">
        <v>338</v>
      </c>
      <c r="C146" s="112">
        <v>16</v>
      </c>
      <c r="D146" s="126" t="s">
        <v>227</v>
      </c>
      <c r="E146" s="78" t="s">
        <v>596</v>
      </c>
      <c r="F146" s="161"/>
      <c r="G146" s="203" t="s">
        <v>366</v>
      </c>
      <c r="H146" s="203" t="s">
        <v>366</v>
      </c>
      <c r="I146" s="203" t="s">
        <v>366</v>
      </c>
      <c r="J146" s="1"/>
    </row>
    <row r="147" spans="1:57" x14ac:dyDescent="0.25">
      <c r="A147" s="111"/>
      <c r="B147" s="1" t="s">
        <v>338</v>
      </c>
      <c r="C147" s="112">
        <v>17</v>
      </c>
      <c r="D147" s="126" t="s">
        <v>228</v>
      </c>
      <c r="E147" s="78" t="s">
        <v>597</v>
      </c>
      <c r="F147" s="161"/>
      <c r="G147" s="203" t="s">
        <v>366</v>
      </c>
      <c r="H147" s="1"/>
      <c r="I147" s="1"/>
      <c r="J147" s="1"/>
    </row>
    <row r="148" spans="1:57" x14ac:dyDescent="0.25">
      <c r="A148" s="111"/>
      <c r="B148" s="1" t="s">
        <v>338</v>
      </c>
      <c r="C148" s="112">
        <v>18</v>
      </c>
      <c r="D148" s="126" t="s">
        <v>230</v>
      </c>
      <c r="E148" s="78" t="s">
        <v>592</v>
      </c>
      <c r="F148" s="161"/>
      <c r="G148" s="203" t="s">
        <v>366</v>
      </c>
      <c r="H148" s="1"/>
      <c r="I148" s="1"/>
      <c r="J148" s="1"/>
    </row>
    <row r="149" spans="1:57" x14ac:dyDescent="0.25">
      <c r="A149" s="111"/>
      <c r="B149" s="1" t="s">
        <v>338</v>
      </c>
      <c r="C149" s="112">
        <v>19</v>
      </c>
      <c r="D149" s="126" t="s">
        <v>232</v>
      </c>
      <c r="E149" s="78" t="s">
        <v>598</v>
      </c>
      <c r="F149" s="203" t="s">
        <v>366</v>
      </c>
      <c r="G149" s="214"/>
      <c r="H149" s="1"/>
      <c r="I149" s="1"/>
      <c r="J149" s="1"/>
    </row>
    <row r="150" spans="1:57" x14ac:dyDescent="0.25">
      <c r="A150" s="111"/>
      <c r="B150" s="1"/>
      <c r="C150" s="112"/>
      <c r="D150" s="1"/>
      <c r="E150" s="167"/>
      <c r="F150" s="161"/>
      <c r="G150" s="214"/>
      <c r="H150" s="1"/>
      <c r="I150" s="1"/>
      <c r="J150" s="1"/>
    </row>
    <row r="151" spans="1:57" s="2" customFormat="1" x14ac:dyDescent="0.25">
      <c r="A151" s="114"/>
      <c r="B151" s="115"/>
      <c r="C151" s="116"/>
      <c r="D151" s="115"/>
      <c r="E151" s="116"/>
      <c r="F151" s="10">
        <v>9</v>
      </c>
      <c r="G151" s="212">
        <v>10</v>
      </c>
      <c r="H151" s="116">
        <v>3</v>
      </c>
      <c r="I151" s="116">
        <v>2</v>
      </c>
      <c r="J151" s="115"/>
      <c r="K151" s="267"/>
      <c r="L151" s="267"/>
      <c r="M151" s="267"/>
      <c r="N151" s="267"/>
      <c r="O151" s="267"/>
      <c r="P151" s="267"/>
      <c r="Q151" s="267"/>
      <c r="R151" s="267"/>
      <c r="S151" s="267"/>
      <c r="T151" s="267"/>
      <c r="U151" s="267"/>
      <c r="V151" s="267"/>
      <c r="W151" s="267"/>
      <c r="X151" s="267"/>
      <c r="Y151" s="267"/>
      <c r="Z151" s="267"/>
      <c r="AA151" s="267"/>
      <c r="AB151" s="267"/>
      <c r="AC151" s="267"/>
      <c r="AD151" s="267"/>
      <c r="AE151" s="267"/>
      <c r="AF151" s="267"/>
      <c r="AG151" s="267"/>
      <c r="AH151" s="267"/>
      <c r="AI151" s="267"/>
      <c r="AJ151" s="267"/>
      <c r="AK151" s="267"/>
      <c r="AL151" s="267"/>
      <c r="AM151" s="267"/>
      <c r="AN151" s="267"/>
      <c r="AO151" s="267"/>
      <c r="AP151" s="267"/>
      <c r="AQ151" s="267"/>
      <c r="AR151" s="267"/>
      <c r="AS151" s="267"/>
      <c r="AT151" s="267"/>
      <c r="AU151" s="267"/>
      <c r="AV151" s="267"/>
      <c r="AW151" s="267"/>
      <c r="AX151" s="267"/>
      <c r="AY151" s="267"/>
      <c r="AZ151" s="267"/>
      <c r="BA151" s="267"/>
      <c r="BB151" s="267"/>
      <c r="BC151" s="267"/>
      <c r="BD151" s="267"/>
      <c r="BE151" s="267"/>
    </row>
    <row r="152" spans="1:57" ht="15.75" x14ac:dyDescent="0.25">
      <c r="A152" s="111">
        <v>10</v>
      </c>
      <c r="B152" s="1" t="s">
        <v>339</v>
      </c>
      <c r="C152" s="112">
        <v>1</v>
      </c>
      <c r="D152" s="1" t="s">
        <v>233</v>
      </c>
      <c r="E152" s="118" t="s">
        <v>695</v>
      </c>
      <c r="F152" s="88" t="s">
        <v>366</v>
      </c>
      <c r="G152" s="215"/>
      <c r="H152" s="1"/>
      <c r="I152" s="1"/>
      <c r="J152" s="1"/>
    </row>
    <row r="153" spans="1:57" ht="15.75" x14ac:dyDescent="0.25">
      <c r="A153" s="111"/>
      <c r="B153" s="1" t="s">
        <v>339</v>
      </c>
      <c r="C153" s="112">
        <v>2</v>
      </c>
      <c r="D153" s="1" t="s">
        <v>235</v>
      </c>
      <c r="E153" s="118" t="s">
        <v>482</v>
      </c>
      <c r="F153" s="179"/>
      <c r="G153" s="211" t="s">
        <v>366</v>
      </c>
      <c r="H153" s="1"/>
      <c r="I153" s="1"/>
      <c r="J153" s="1"/>
    </row>
    <row r="154" spans="1:57" ht="15.75" x14ac:dyDescent="0.25">
      <c r="A154" s="111"/>
      <c r="B154" s="1" t="s">
        <v>339</v>
      </c>
      <c r="C154" s="112">
        <v>3</v>
      </c>
      <c r="D154" s="1" t="s">
        <v>237</v>
      </c>
      <c r="E154" s="118" t="s">
        <v>696</v>
      </c>
      <c r="F154" s="179"/>
      <c r="G154" s="211" t="s">
        <v>366</v>
      </c>
      <c r="H154" s="1"/>
      <c r="I154" s="1"/>
      <c r="J154" s="1"/>
    </row>
    <row r="155" spans="1:57" ht="15.75" x14ac:dyDescent="0.25">
      <c r="A155" s="111"/>
      <c r="B155" s="1" t="s">
        <v>339</v>
      </c>
      <c r="C155" s="112">
        <v>4</v>
      </c>
      <c r="D155" s="1" t="s">
        <v>238</v>
      </c>
      <c r="E155" s="118" t="s">
        <v>486</v>
      </c>
      <c r="F155" s="179"/>
      <c r="G155" s="211" t="s">
        <v>366</v>
      </c>
      <c r="H155" s="1"/>
      <c r="I155" s="1"/>
      <c r="J155" s="1"/>
    </row>
    <row r="156" spans="1:57" ht="15.75" x14ac:dyDescent="0.25">
      <c r="A156" s="111"/>
      <c r="B156" s="1" t="s">
        <v>339</v>
      </c>
      <c r="C156" s="112">
        <v>5</v>
      </c>
      <c r="D156" s="1" t="s">
        <v>240</v>
      </c>
      <c r="E156" s="118" t="s">
        <v>695</v>
      </c>
      <c r="F156" s="88" t="s">
        <v>366</v>
      </c>
      <c r="G156" s="216"/>
      <c r="H156" s="1"/>
      <c r="I156" s="1"/>
      <c r="J156" s="1"/>
    </row>
    <row r="157" spans="1:57" ht="15.75" x14ac:dyDescent="0.25">
      <c r="A157" s="111"/>
      <c r="B157" s="1" t="s">
        <v>339</v>
      </c>
      <c r="C157" s="112">
        <v>6</v>
      </c>
      <c r="D157" s="1" t="s">
        <v>242</v>
      </c>
      <c r="E157" s="118" t="s">
        <v>482</v>
      </c>
      <c r="F157" s="179"/>
      <c r="G157" s="211" t="s">
        <v>366</v>
      </c>
      <c r="H157" s="1"/>
      <c r="I157" s="1"/>
      <c r="J157" s="1"/>
    </row>
    <row r="158" spans="1:57" ht="15.75" x14ac:dyDescent="0.25">
      <c r="A158" s="111"/>
      <c r="B158" s="1" t="s">
        <v>339</v>
      </c>
      <c r="C158" s="112">
        <v>7</v>
      </c>
      <c r="D158" s="1" t="s">
        <v>243</v>
      </c>
      <c r="E158" s="118" t="s">
        <v>489</v>
      </c>
      <c r="F158" s="203" t="s">
        <v>366</v>
      </c>
      <c r="G158" s="216"/>
      <c r="H158" s="1"/>
      <c r="I158" s="1"/>
      <c r="J158" s="1"/>
    </row>
    <row r="159" spans="1:57" x14ac:dyDescent="0.25">
      <c r="A159" s="111"/>
      <c r="B159" s="1" t="s">
        <v>339</v>
      </c>
      <c r="C159" s="112">
        <v>8</v>
      </c>
      <c r="D159" s="1" t="s">
        <v>245</v>
      </c>
      <c r="E159" s="118" t="s">
        <v>697</v>
      </c>
      <c r="F159" s="203" t="s">
        <v>366</v>
      </c>
      <c r="G159" s="211"/>
      <c r="H159" s="1"/>
      <c r="I159" s="1"/>
      <c r="J159" s="1"/>
    </row>
    <row r="160" spans="1:57" x14ac:dyDescent="0.25">
      <c r="A160" s="111"/>
      <c r="B160" s="1" t="s">
        <v>339</v>
      </c>
      <c r="C160" s="112">
        <v>9</v>
      </c>
      <c r="D160" s="1" t="s">
        <v>247</v>
      </c>
      <c r="E160" s="118" t="s">
        <v>698</v>
      </c>
      <c r="F160" s="88"/>
      <c r="G160" s="203" t="s">
        <v>366</v>
      </c>
      <c r="H160" s="1"/>
      <c r="I160" s="1"/>
      <c r="J160" s="1"/>
    </row>
    <row r="161" spans="1:57" x14ac:dyDescent="0.25">
      <c r="A161" s="111"/>
      <c r="B161" s="1" t="s">
        <v>339</v>
      </c>
      <c r="C161" s="112">
        <v>10</v>
      </c>
      <c r="D161" s="1" t="s">
        <v>248</v>
      </c>
      <c r="E161" s="118" t="s">
        <v>699</v>
      </c>
      <c r="F161" s="88"/>
      <c r="G161" s="203" t="s">
        <v>366</v>
      </c>
      <c r="H161" s="1"/>
      <c r="I161" s="1"/>
      <c r="J161" s="1"/>
    </row>
    <row r="162" spans="1:57" x14ac:dyDescent="0.25">
      <c r="A162" s="111"/>
      <c r="B162" s="1" t="s">
        <v>339</v>
      </c>
      <c r="C162" s="112">
        <v>11</v>
      </c>
      <c r="D162" s="1" t="s">
        <v>249</v>
      </c>
      <c r="E162" s="118" t="s">
        <v>491</v>
      </c>
      <c r="F162" s="88"/>
      <c r="G162" s="203" t="s">
        <v>366</v>
      </c>
      <c r="H162" s="1"/>
      <c r="I162" s="1"/>
      <c r="J162" s="1"/>
    </row>
    <row r="163" spans="1:57" x14ac:dyDescent="0.25">
      <c r="A163" s="111"/>
      <c r="B163" s="1" t="s">
        <v>339</v>
      </c>
      <c r="C163" s="112">
        <v>12</v>
      </c>
      <c r="D163" s="1" t="s">
        <v>251</v>
      </c>
      <c r="E163" s="118" t="s">
        <v>493</v>
      </c>
      <c r="F163" s="88"/>
      <c r="G163" s="203" t="s">
        <v>366</v>
      </c>
      <c r="H163" s="1"/>
      <c r="I163" s="1"/>
      <c r="J163" s="1"/>
    </row>
    <row r="164" spans="1:57" x14ac:dyDescent="0.25">
      <c r="A164" s="111"/>
      <c r="B164" s="1" t="s">
        <v>339</v>
      </c>
      <c r="C164" s="112">
        <v>13</v>
      </c>
      <c r="D164" s="1" t="s">
        <v>253</v>
      </c>
      <c r="E164" s="118" t="s">
        <v>496</v>
      </c>
      <c r="F164" s="88"/>
      <c r="G164" s="203" t="s">
        <v>366</v>
      </c>
      <c r="H164" s="1"/>
      <c r="I164" s="1"/>
      <c r="J164" s="1"/>
    </row>
    <row r="165" spans="1:57" s="2" customFormat="1" x14ac:dyDescent="0.25">
      <c r="A165" s="114"/>
      <c r="B165" s="115"/>
      <c r="C165" s="116">
        <v>1</v>
      </c>
      <c r="D165" s="115"/>
      <c r="E165" s="116"/>
      <c r="F165" s="10">
        <v>4</v>
      </c>
      <c r="G165" s="212">
        <v>9</v>
      </c>
      <c r="H165" s="115"/>
      <c r="I165" s="115"/>
      <c r="J165" s="115"/>
      <c r="K165" s="267"/>
      <c r="L165" s="267"/>
      <c r="M165" s="267"/>
      <c r="N165" s="267"/>
      <c r="O165" s="267"/>
      <c r="P165" s="267"/>
      <c r="Q165" s="267"/>
      <c r="R165" s="267"/>
      <c r="S165" s="267"/>
      <c r="T165" s="267"/>
      <c r="U165" s="267"/>
      <c r="V165" s="267"/>
      <c r="W165" s="267"/>
      <c r="X165" s="267"/>
      <c r="Y165" s="267"/>
      <c r="Z165" s="267"/>
      <c r="AA165" s="267"/>
      <c r="AB165" s="267"/>
      <c r="AC165" s="267"/>
      <c r="AD165" s="267"/>
      <c r="AE165" s="267"/>
      <c r="AF165" s="267"/>
      <c r="AG165" s="267"/>
      <c r="AH165" s="267"/>
      <c r="AI165" s="267"/>
      <c r="AJ165" s="267"/>
      <c r="AK165" s="267"/>
      <c r="AL165" s="267"/>
      <c r="AM165" s="267"/>
      <c r="AN165" s="267"/>
      <c r="AO165" s="267"/>
      <c r="AP165" s="267"/>
      <c r="AQ165" s="267"/>
      <c r="AR165" s="267"/>
      <c r="AS165" s="267"/>
      <c r="AT165" s="267"/>
      <c r="AU165" s="267"/>
      <c r="AV165" s="267"/>
      <c r="AW165" s="267"/>
      <c r="AX165" s="267"/>
      <c r="AY165" s="267"/>
      <c r="AZ165" s="267"/>
      <c r="BA165" s="267"/>
      <c r="BB165" s="267"/>
      <c r="BC165" s="267"/>
      <c r="BD165" s="267"/>
      <c r="BE165" s="267"/>
    </row>
    <row r="166" spans="1:57" x14ac:dyDescent="0.25">
      <c r="A166" s="111">
        <v>11</v>
      </c>
      <c r="B166" s="1" t="s">
        <v>340</v>
      </c>
      <c r="C166" s="112">
        <v>1</v>
      </c>
      <c r="D166" s="1" t="s">
        <v>254</v>
      </c>
      <c r="E166" s="112"/>
      <c r="F166" s="9"/>
      <c r="G166" s="217"/>
      <c r="H166" s="1"/>
      <c r="I166" s="1"/>
      <c r="J166" s="1"/>
    </row>
    <row r="167" spans="1:57" x14ac:dyDescent="0.25">
      <c r="A167" s="111"/>
      <c r="B167" s="1" t="s">
        <v>340</v>
      </c>
      <c r="C167" s="112">
        <v>2</v>
      </c>
      <c r="D167" s="1" t="s">
        <v>255</v>
      </c>
      <c r="E167" s="112"/>
      <c r="F167" s="9"/>
      <c r="G167" s="217"/>
      <c r="H167" s="1"/>
      <c r="I167" s="1"/>
      <c r="J167" s="1"/>
    </row>
    <row r="168" spans="1:57" x14ac:dyDescent="0.25">
      <c r="A168" s="111"/>
      <c r="B168" s="1" t="s">
        <v>340</v>
      </c>
      <c r="C168" s="112">
        <v>3</v>
      </c>
      <c r="D168" s="1" t="s">
        <v>256</v>
      </c>
      <c r="E168" s="112"/>
      <c r="F168" s="9"/>
      <c r="G168" s="217"/>
      <c r="H168" s="1"/>
      <c r="I168" s="1"/>
      <c r="J168" s="1"/>
    </row>
    <row r="169" spans="1:57" x14ac:dyDescent="0.25">
      <c r="A169" s="111"/>
      <c r="B169" s="1" t="s">
        <v>340</v>
      </c>
      <c r="C169" s="112">
        <v>4</v>
      </c>
      <c r="D169" s="1" t="s">
        <v>257</v>
      </c>
      <c r="E169" s="112" t="s">
        <v>603</v>
      </c>
      <c r="F169" s="203" t="s">
        <v>366</v>
      </c>
      <c r="G169" s="217"/>
      <c r="H169" s="203" t="s">
        <v>366</v>
      </c>
      <c r="I169" s="203"/>
      <c r="J169" s="1"/>
    </row>
    <row r="170" spans="1:57" x14ac:dyDescent="0.25">
      <c r="A170" s="111"/>
      <c r="B170" s="1" t="s">
        <v>340</v>
      </c>
      <c r="C170" s="112">
        <v>5</v>
      </c>
      <c r="D170" s="1" t="s">
        <v>259</v>
      </c>
      <c r="E170" s="112" t="s">
        <v>604</v>
      </c>
      <c r="F170" s="203" t="s">
        <v>366</v>
      </c>
      <c r="G170" s="217"/>
      <c r="H170" s="1"/>
      <c r="I170" s="1"/>
      <c r="J170" s="1"/>
    </row>
    <row r="171" spans="1:57" x14ac:dyDescent="0.25">
      <c r="A171" s="111"/>
      <c r="B171" s="1" t="s">
        <v>340</v>
      </c>
      <c r="C171" s="112">
        <v>6</v>
      </c>
      <c r="D171" s="1" t="s">
        <v>261</v>
      </c>
      <c r="E171" s="112"/>
      <c r="F171" s="9"/>
      <c r="G171" s="217"/>
      <c r="H171" s="203" t="s">
        <v>366</v>
      </c>
      <c r="I171" s="203"/>
      <c r="J171" s="1"/>
    </row>
    <row r="172" spans="1:57" x14ac:dyDescent="0.25">
      <c r="A172" s="111"/>
      <c r="B172" s="1" t="s">
        <v>340</v>
      </c>
      <c r="C172" s="112">
        <v>7</v>
      </c>
      <c r="D172" s="1" t="s">
        <v>262</v>
      </c>
      <c r="E172" s="112"/>
      <c r="F172" s="9"/>
      <c r="G172" s="217"/>
      <c r="H172" s="203" t="s">
        <v>366</v>
      </c>
      <c r="I172" s="203"/>
      <c r="J172" s="1"/>
    </row>
    <row r="173" spans="1:57" x14ac:dyDescent="0.25">
      <c r="A173" s="111"/>
      <c r="B173" s="1" t="s">
        <v>340</v>
      </c>
      <c r="C173" s="112">
        <v>8</v>
      </c>
      <c r="D173" s="1" t="s">
        <v>263</v>
      </c>
      <c r="E173" s="112" t="s">
        <v>605</v>
      </c>
      <c r="F173" s="203" t="s">
        <v>366</v>
      </c>
      <c r="G173" s="217"/>
      <c r="H173" s="1"/>
      <c r="I173" s="1"/>
      <c r="J173" s="1"/>
    </row>
    <row r="174" spans="1:57" x14ac:dyDescent="0.25">
      <c r="A174" s="111"/>
      <c r="B174" s="1" t="s">
        <v>340</v>
      </c>
      <c r="C174" s="112">
        <v>9</v>
      </c>
      <c r="D174" s="1" t="s">
        <v>265</v>
      </c>
      <c r="E174" s="112" t="s">
        <v>606</v>
      </c>
      <c r="F174" s="203" t="s">
        <v>366</v>
      </c>
      <c r="G174" s="217"/>
      <c r="H174" s="1"/>
      <c r="I174" s="1"/>
      <c r="J174" s="1"/>
    </row>
    <row r="175" spans="1:57" s="2" customFormat="1" x14ac:dyDescent="0.25">
      <c r="A175" s="114"/>
      <c r="B175" s="115"/>
      <c r="C175" s="116"/>
      <c r="D175" s="115"/>
      <c r="E175" s="116"/>
      <c r="F175" s="10">
        <v>4</v>
      </c>
      <c r="G175" s="212">
        <v>5</v>
      </c>
      <c r="H175" s="116">
        <v>3</v>
      </c>
      <c r="I175" s="115"/>
      <c r="J175" s="115"/>
      <c r="K175" s="267"/>
      <c r="L175" s="267"/>
      <c r="M175" s="267"/>
      <c r="N175" s="267"/>
      <c r="O175" s="267"/>
      <c r="P175" s="267"/>
      <c r="Q175" s="267"/>
      <c r="R175" s="267"/>
      <c r="S175" s="267"/>
      <c r="T175" s="267"/>
      <c r="U175" s="267"/>
      <c r="V175" s="267"/>
      <c r="W175" s="267"/>
      <c r="X175" s="267"/>
      <c r="Y175" s="267"/>
      <c r="Z175" s="267"/>
      <c r="AA175" s="267"/>
      <c r="AB175" s="267"/>
      <c r="AC175" s="267"/>
      <c r="AD175" s="267"/>
      <c r="AE175" s="267"/>
      <c r="AF175" s="267"/>
      <c r="AG175" s="267"/>
      <c r="AH175" s="267"/>
      <c r="AI175" s="267"/>
      <c r="AJ175" s="267"/>
      <c r="AK175" s="267"/>
      <c r="AL175" s="267"/>
      <c r="AM175" s="267"/>
      <c r="AN175" s="267"/>
      <c r="AO175" s="267"/>
      <c r="AP175" s="267"/>
      <c r="AQ175" s="267"/>
      <c r="AR175" s="267"/>
      <c r="AS175" s="267"/>
      <c r="AT175" s="267"/>
      <c r="AU175" s="267"/>
      <c r="AV175" s="267"/>
      <c r="AW175" s="267"/>
      <c r="AX175" s="267"/>
      <c r="AY175" s="267"/>
      <c r="AZ175" s="267"/>
      <c r="BA175" s="267"/>
      <c r="BB175" s="267"/>
      <c r="BC175" s="267"/>
      <c r="BD175" s="267"/>
      <c r="BE175" s="267"/>
    </row>
    <row r="176" spans="1:57" x14ac:dyDescent="0.25">
      <c r="A176" s="111">
        <v>12</v>
      </c>
      <c r="B176" s="1" t="s">
        <v>341</v>
      </c>
      <c r="C176" s="112">
        <v>1</v>
      </c>
      <c r="D176" s="1" t="s">
        <v>267</v>
      </c>
      <c r="E176" s="112" t="s">
        <v>615</v>
      </c>
      <c r="F176" s="203" t="s">
        <v>366</v>
      </c>
      <c r="G176" s="203" t="s">
        <v>366</v>
      </c>
      <c r="H176" s="1"/>
      <c r="I176" s="1"/>
      <c r="J176" s="1"/>
    </row>
    <row r="177" spans="1:57" x14ac:dyDescent="0.25">
      <c r="A177" s="111"/>
      <c r="B177" s="1" t="s">
        <v>341</v>
      </c>
      <c r="C177" s="112">
        <v>2</v>
      </c>
      <c r="D177" s="1" t="s">
        <v>269</v>
      </c>
      <c r="E177" s="112" t="s">
        <v>735</v>
      </c>
      <c r="F177" s="203" t="s">
        <v>366</v>
      </c>
      <c r="G177" s="217"/>
      <c r="H177" s="203" t="s">
        <v>366</v>
      </c>
      <c r="I177" s="203"/>
      <c r="J177" s="1"/>
    </row>
    <row r="178" spans="1:57" x14ac:dyDescent="0.25">
      <c r="A178" s="111"/>
      <c r="B178" s="1" t="s">
        <v>341</v>
      </c>
      <c r="C178" s="112">
        <v>3</v>
      </c>
      <c r="D178" s="1" t="s">
        <v>271</v>
      </c>
      <c r="E178" s="112" t="s">
        <v>736</v>
      </c>
      <c r="F178" s="203" t="s">
        <v>366</v>
      </c>
      <c r="G178" s="217"/>
      <c r="H178" s="1"/>
      <c r="I178" s="1"/>
      <c r="J178" s="1"/>
    </row>
    <row r="179" spans="1:57" x14ac:dyDescent="0.25">
      <c r="A179" s="111"/>
      <c r="B179" s="1" t="s">
        <v>341</v>
      </c>
      <c r="C179" s="112">
        <v>4</v>
      </c>
      <c r="D179" s="1" t="s">
        <v>273</v>
      </c>
      <c r="E179" s="112" t="s">
        <v>737</v>
      </c>
      <c r="F179" s="67"/>
      <c r="G179" s="203" t="s">
        <v>366</v>
      </c>
      <c r="H179" s="1"/>
      <c r="I179" s="1"/>
      <c r="J179" s="1"/>
    </row>
    <row r="180" spans="1:57" x14ac:dyDescent="0.25">
      <c r="A180" s="111"/>
      <c r="B180" s="1" t="s">
        <v>341</v>
      </c>
      <c r="C180" s="112">
        <v>5</v>
      </c>
      <c r="D180" s="1" t="s">
        <v>274</v>
      </c>
      <c r="E180" s="112" t="s">
        <v>738</v>
      </c>
      <c r="F180" s="67"/>
      <c r="G180" s="203" t="s">
        <v>366</v>
      </c>
      <c r="H180" s="203" t="s">
        <v>366</v>
      </c>
      <c r="I180" s="203" t="s">
        <v>366</v>
      </c>
      <c r="J180" s="1"/>
    </row>
    <row r="181" spans="1:57" x14ac:dyDescent="0.25">
      <c r="A181" s="111"/>
      <c r="B181" s="1" t="s">
        <v>341</v>
      </c>
      <c r="C181" s="112">
        <v>6</v>
      </c>
      <c r="D181" s="1" t="s">
        <v>275</v>
      </c>
      <c r="E181" s="112" t="s">
        <v>616</v>
      </c>
      <c r="F181" s="203" t="s">
        <v>366</v>
      </c>
      <c r="G181" s="217"/>
      <c r="H181" s="1"/>
      <c r="I181" s="1"/>
      <c r="J181" s="1"/>
    </row>
    <row r="182" spans="1:57" x14ac:dyDescent="0.25">
      <c r="A182" s="111"/>
      <c r="B182" s="1" t="s">
        <v>341</v>
      </c>
      <c r="C182" s="112">
        <v>7</v>
      </c>
      <c r="D182" s="1" t="s">
        <v>277</v>
      </c>
      <c r="E182" s="112" t="s">
        <v>739</v>
      </c>
      <c r="F182" s="67"/>
      <c r="G182" s="218" t="s">
        <v>366</v>
      </c>
      <c r="H182" s="203" t="s">
        <v>366</v>
      </c>
      <c r="I182" s="203" t="s">
        <v>366</v>
      </c>
      <c r="J182" s="1"/>
    </row>
    <row r="183" spans="1:57" x14ac:dyDescent="0.25">
      <c r="A183" s="111"/>
      <c r="B183" s="1" t="s">
        <v>341</v>
      </c>
      <c r="C183" s="112">
        <v>8</v>
      </c>
      <c r="D183" s="1" t="s">
        <v>279</v>
      </c>
      <c r="E183" s="112" t="s">
        <v>617</v>
      </c>
      <c r="F183" s="67"/>
      <c r="G183" s="218" t="s">
        <v>366</v>
      </c>
      <c r="H183" s="1"/>
      <c r="I183" s="1"/>
      <c r="J183" s="1"/>
    </row>
    <row r="184" spans="1:57" s="2" customFormat="1" x14ac:dyDescent="0.25">
      <c r="A184" s="114"/>
      <c r="B184" s="115"/>
      <c r="C184" s="116"/>
      <c r="D184" s="115"/>
      <c r="E184" s="116"/>
      <c r="F184" s="10">
        <v>4</v>
      </c>
      <c r="G184" s="212">
        <v>5</v>
      </c>
      <c r="H184" s="116">
        <v>3</v>
      </c>
      <c r="I184" s="116">
        <v>2</v>
      </c>
      <c r="J184" s="115"/>
      <c r="K184" s="267"/>
      <c r="L184" s="267"/>
      <c r="M184" s="267"/>
      <c r="N184" s="267"/>
      <c r="O184" s="267"/>
      <c r="P184" s="267"/>
      <c r="Q184" s="267"/>
      <c r="R184" s="267"/>
      <c r="S184" s="267"/>
      <c r="T184" s="267"/>
      <c r="U184" s="267"/>
      <c r="V184" s="267"/>
      <c r="W184" s="267"/>
      <c r="X184" s="267"/>
      <c r="Y184" s="267"/>
      <c r="Z184" s="267"/>
      <c r="AA184" s="267"/>
      <c r="AB184" s="267"/>
      <c r="AC184" s="267"/>
      <c r="AD184" s="267"/>
      <c r="AE184" s="267"/>
      <c r="AF184" s="267"/>
      <c r="AG184" s="267"/>
      <c r="AH184" s="267"/>
      <c r="AI184" s="267"/>
      <c r="AJ184" s="267"/>
      <c r="AK184" s="267"/>
      <c r="AL184" s="267"/>
      <c r="AM184" s="267"/>
      <c r="AN184" s="267"/>
      <c r="AO184" s="267"/>
      <c r="AP184" s="267"/>
      <c r="AQ184" s="267"/>
      <c r="AR184" s="267"/>
      <c r="AS184" s="267"/>
      <c r="AT184" s="267"/>
      <c r="AU184" s="267"/>
      <c r="AV184" s="267"/>
      <c r="AW184" s="267"/>
      <c r="AX184" s="267"/>
      <c r="AY184" s="267"/>
      <c r="AZ184" s="267"/>
      <c r="BA184" s="267"/>
      <c r="BB184" s="267"/>
      <c r="BC184" s="267"/>
      <c r="BD184" s="267"/>
      <c r="BE184" s="267"/>
    </row>
    <row r="185" spans="1:57" ht="15.75" x14ac:dyDescent="0.25">
      <c r="A185" s="111">
        <v>13</v>
      </c>
      <c r="B185" s="1" t="s">
        <v>56</v>
      </c>
      <c r="C185" s="112">
        <v>1</v>
      </c>
      <c r="D185" s="1" t="s">
        <v>281</v>
      </c>
      <c r="E185" s="163" t="s">
        <v>482</v>
      </c>
      <c r="F185" s="88" t="s">
        <v>366</v>
      </c>
      <c r="G185" s="209"/>
      <c r="H185" s="1"/>
      <c r="I185" s="1"/>
      <c r="J185" s="1"/>
    </row>
    <row r="186" spans="1:57" ht="15.75" x14ac:dyDescent="0.25">
      <c r="A186" s="111"/>
      <c r="B186" s="1" t="s">
        <v>56</v>
      </c>
      <c r="C186" s="112">
        <v>2</v>
      </c>
      <c r="D186" s="1" t="s">
        <v>283</v>
      </c>
      <c r="E186" s="163" t="s">
        <v>482</v>
      </c>
      <c r="F186" s="88"/>
      <c r="G186" s="211" t="s">
        <v>366</v>
      </c>
      <c r="H186" s="1"/>
      <c r="I186" s="1"/>
      <c r="J186" s="1"/>
    </row>
    <row r="187" spans="1:57" ht="15.75" x14ac:dyDescent="0.25">
      <c r="A187" s="111"/>
      <c r="B187" s="1" t="s">
        <v>56</v>
      </c>
      <c r="C187" s="112">
        <v>3</v>
      </c>
      <c r="D187" s="1" t="s">
        <v>284</v>
      </c>
      <c r="E187" s="183" t="s">
        <v>619</v>
      </c>
      <c r="F187" s="88"/>
      <c r="G187" s="210" t="s">
        <v>390</v>
      </c>
      <c r="H187" s="1"/>
      <c r="I187" s="1"/>
      <c r="J187" s="1"/>
    </row>
    <row r="188" spans="1:57" ht="15.75" x14ac:dyDescent="0.25">
      <c r="A188" s="111"/>
      <c r="B188" s="1" t="s">
        <v>56</v>
      </c>
      <c r="C188" s="112">
        <v>4</v>
      </c>
      <c r="D188" s="1" t="s">
        <v>286</v>
      </c>
      <c r="E188" s="183" t="s">
        <v>730</v>
      </c>
      <c r="F188" s="88"/>
      <c r="G188" s="209" t="s">
        <v>390</v>
      </c>
      <c r="H188" s="1"/>
      <c r="I188" s="1"/>
      <c r="J188" s="1"/>
    </row>
    <row r="189" spans="1:57" ht="15.75" x14ac:dyDescent="0.25">
      <c r="A189" s="111"/>
      <c r="B189" s="1" t="s">
        <v>56</v>
      </c>
      <c r="C189" s="112">
        <v>5</v>
      </c>
      <c r="D189" s="1" t="s">
        <v>287</v>
      </c>
      <c r="E189" s="188" t="s">
        <v>731</v>
      </c>
      <c r="F189" s="88" t="s">
        <v>366</v>
      </c>
      <c r="G189" s="210"/>
      <c r="H189" s="1"/>
      <c r="I189" s="1"/>
      <c r="J189" s="1"/>
    </row>
    <row r="190" spans="1:57" ht="31.5" x14ac:dyDescent="0.25">
      <c r="A190" s="111"/>
      <c r="B190" s="1" t="s">
        <v>56</v>
      </c>
      <c r="C190" s="112">
        <v>6</v>
      </c>
      <c r="D190" s="1" t="s">
        <v>42</v>
      </c>
      <c r="E190" s="183" t="s">
        <v>732</v>
      </c>
      <c r="F190" s="186"/>
      <c r="G190" s="211" t="s">
        <v>366</v>
      </c>
      <c r="H190" s="1"/>
      <c r="I190" s="1"/>
      <c r="J190" s="1"/>
    </row>
    <row r="191" spans="1:57" ht="15.75" x14ac:dyDescent="0.25">
      <c r="A191" s="111"/>
      <c r="B191" s="1" t="s">
        <v>56</v>
      </c>
      <c r="C191" s="112">
        <v>7</v>
      </c>
      <c r="D191" s="1" t="s">
        <v>290</v>
      </c>
      <c r="E191" s="163" t="s">
        <v>620</v>
      </c>
      <c r="F191" s="186"/>
      <c r="G191" s="211" t="s">
        <v>366</v>
      </c>
      <c r="H191" s="1"/>
      <c r="I191" s="1"/>
      <c r="J191" s="1"/>
    </row>
    <row r="192" spans="1:57" ht="15.75" x14ac:dyDescent="0.25">
      <c r="A192" s="111"/>
      <c r="B192" s="1" t="s">
        <v>56</v>
      </c>
      <c r="C192" s="112">
        <v>8</v>
      </c>
      <c r="D192" s="1" t="s">
        <v>292</v>
      </c>
      <c r="E192" s="183" t="s">
        <v>733</v>
      </c>
      <c r="F192" s="88" t="s">
        <v>366</v>
      </c>
      <c r="G192" s="210"/>
      <c r="H192" s="1"/>
      <c r="I192" s="1"/>
      <c r="J192" s="1"/>
    </row>
    <row r="193" spans="1:57" ht="15.75" x14ac:dyDescent="0.25">
      <c r="A193" s="111"/>
      <c r="B193" s="1" t="s">
        <v>56</v>
      </c>
      <c r="C193" s="112">
        <v>9</v>
      </c>
      <c r="D193" s="1" t="s">
        <v>293</v>
      </c>
      <c r="E193" s="163" t="s">
        <v>621</v>
      </c>
      <c r="F193" s="186"/>
      <c r="G193" s="211" t="s">
        <v>366</v>
      </c>
      <c r="H193" s="1"/>
      <c r="I193" s="1"/>
      <c r="J193" s="1"/>
    </row>
    <row r="194" spans="1:57" ht="15.75" x14ac:dyDescent="0.25">
      <c r="A194" s="111"/>
      <c r="B194" s="1" t="s">
        <v>56</v>
      </c>
      <c r="C194" s="112">
        <v>10</v>
      </c>
      <c r="D194" s="1" t="s">
        <v>294</v>
      </c>
      <c r="E194" s="183" t="s">
        <v>734</v>
      </c>
      <c r="F194" s="186"/>
      <c r="G194" s="211" t="s">
        <v>366</v>
      </c>
      <c r="H194" s="1"/>
      <c r="I194" s="1"/>
      <c r="J194" s="1"/>
    </row>
    <row r="195" spans="1:57" ht="15.75" x14ac:dyDescent="0.25">
      <c r="A195" s="111"/>
      <c r="B195" s="1" t="s">
        <v>56</v>
      </c>
      <c r="C195" s="112">
        <v>11</v>
      </c>
      <c r="D195" s="1" t="s">
        <v>295</v>
      </c>
      <c r="E195" s="163" t="s">
        <v>622</v>
      </c>
      <c r="F195" s="186"/>
      <c r="G195" s="210" t="s">
        <v>390</v>
      </c>
      <c r="H195" s="1"/>
      <c r="I195" s="1"/>
      <c r="J195" s="1"/>
    </row>
    <row r="196" spans="1:57" ht="15.75" x14ac:dyDescent="0.25">
      <c r="A196" s="111"/>
      <c r="B196" s="1" t="s">
        <v>56</v>
      </c>
      <c r="C196" s="112">
        <v>12</v>
      </c>
      <c r="D196" s="1" t="s">
        <v>297</v>
      </c>
      <c r="E196" s="163" t="s">
        <v>623</v>
      </c>
      <c r="F196" s="186"/>
      <c r="G196" s="210" t="s">
        <v>390</v>
      </c>
      <c r="H196" s="1"/>
      <c r="I196" s="1"/>
      <c r="J196" s="1"/>
    </row>
    <row r="197" spans="1:57" s="2" customFormat="1" ht="15.75" x14ac:dyDescent="0.25">
      <c r="A197" s="114"/>
      <c r="B197" s="115"/>
      <c r="C197" s="116"/>
      <c r="D197" s="115"/>
      <c r="E197" s="168"/>
      <c r="F197" s="86">
        <v>3</v>
      </c>
      <c r="G197" s="219">
        <v>9</v>
      </c>
      <c r="H197" s="115"/>
      <c r="I197" s="115"/>
      <c r="J197" s="115"/>
      <c r="K197" s="267"/>
      <c r="L197" s="267"/>
      <c r="M197" s="267"/>
      <c r="N197" s="267"/>
      <c r="O197" s="267"/>
      <c r="P197" s="267"/>
      <c r="Q197" s="267"/>
      <c r="R197" s="267"/>
      <c r="S197" s="267"/>
      <c r="T197" s="267"/>
      <c r="U197" s="267"/>
      <c r="V197" s="267"/>
      <c r="W197" s="267"/>
      <c r="X197" s="267"/>
      <c r="Y197" s="267"/>
      <c r="Z197" s="267"/>
      <c r="AA197" s="267"/>
      <c r="AB197" s="267"/>
      <c r="AC197" s="267"/>
      <c r="AD197" s="267"/>
      <c r="AE197" s="267"/>
      <c r="AF197" s="267"/>
      <c r="AG197" s="267"/>
      <c r="AH197" s="267"/>
      <c r="AI197" s="267"/>
      <c r="AJ197" s="267"/>
      <c r="AK197" s="267"/>
      <c r="AL197" s="267"/>
      <c r="AM197" s="267"/>
      <c r="AN197" s="267"/>
      <c r="AO197" s="267"/>
      <c r="AP197" s="267"/>
      <c r="AQ197" s="267"/>
      <c r="AR197" s="267"/>
      <c r="AS197" s="267"/>
      <c r="AT197" s="267"/>
      <c r="AU197" s="267"/>
      <c r="AV197" s="267"/>
      <c r="AW197" s="267"/>
      <c r="AX197" s="267"/>
      <c r="AY197" s="267"/>
      <c r="AZ197" s="267"/>
      <c r="BA197" s="267"/>
      <c r="BB197" s="267"/>
      <c r="BC197" s="267"/>
      <c r="BD197" s="267"/>
      <c r="BE197" s="267"/>
    </row>
    <row r="198" spans="1:57" ht="15.75" x14ac:dyDescent="0.25">
      <c r="A198" s="111">
        <v>14</v>
      </c>
      <c r="B198" s="1" t="s">
        <v>342</v>
      </c>
      <c r="C198" s="112">
        <v>1</v>
      </c>
      <c r="D198" s="1" t="s">
        <v>299</v>
      </c>
      <c r="E198" s="187" t="s">
        <v>717</v>
      </c>
      <c r="F198" s="88" t="s">
        <v>366</v>
      </c>
      <c r="G198" s="209"/>
      <c r="H198" s="203" t="s">
        <v>366</v>
      </c>
      <c r="I198" s="1"/>
      <c r="J198" s="1"/>
    </row>
    <row r="199" spans="1:57" ht="15.75" x14ac:dyDescent="0.25">
      <c r="A199" s="111"/>
      <c r="B199" s="1" t="s">
        <v>342</v>
      </c>
      <c r="C199" s="112">
        <v>2</v>
      </c>
      <c r="D199" s="1" t="s">
        <v>301</v>
      </c>
      <c r="E199" s="187" t="s">
        <v>718</v>
      </c>
      <c r="F199" s="88" t="s">
        <v>366</v>
      </c>
      <c r="G199" s="209"/>
      <c r="H199" s="203" t="s">
        <v>366</v>
      </c>
      <c r="I199" s="203" t="s">
        <v>366</v>
      </c>
      <c r="J199" s="1"/>
    </row>
    <row r="200" spans="1:57" ht="15.75" x14ac:dyDescent="0.25">
      <c r="A200" s="111"/>
      <c r="B200" s="1" t="s">
        <v>342</v>
      </c>
      <c r="C200" s="112">
        <v>3</v>
      </c>
      <c r="D200" s="1" t="s">
        <v>302</v>
      </c>
      <c r="E200" s="187" t="s">
        <v>719</v>
      </c>
      <c r="F200" s="88" t="s">
        <v>366</v>
      </c>
      <c r="G200" s="210"/>
      <c r="H200" s="203" t="s">
        <v>366</v>
      </c>
      <c r="I200" s="211"/>
      <c r="J200" s="1"/>
    </row>
    <row r="201" spans="1:57" ht="15.75" x14ac:dyDescent="0.25">
      <c r="A201" s="111"/>
      <c r="B201" s="1" t="s">
        <v>342</v>
      </c>
      <c r="C201" s="112">
        <v>4</v>
      </c>
      <c r="D201" s="1" t="s">
        <v>303</v>
      </c>
      <c r="E201" s="187" t="s">
        <v>720</v>
      </c>
      <c r="F201" s="88" t="s">
        <v>366</v>
      </c>
      <c r="G201" s="209"/>
      <c r="H201" s="203" t="s">
        <v>366</v>
      </c>
      <c r="I201" s="1"/>
      <c r="J201" s="1"/>
    </row>
    <row r="202" spans="1:57" ht="15.75" x14ac:dyDescent="0.25">
      <c r="A202" s="111"/>
      <c r="B202" s="1" t="s">
        <v>342</v>
      </c>
      <c r="C202" s="112">
        <v>5</v>
      </c>
      <c r="D202" s="1" t="s">
        <v>304</v>
      </c>
      <c r="E202" s="187" t="s">
        <v>721</v>
      </c>
      <c r="F202" s="186"/>
      <c r="G202" s="210" t="s">
        <v>390</v>
      </c>
      <c r="H202" s="1"/>
      <c r="I202" s="1"/>
      <c r="J202" s="1"/>
    </row>
    <row r="203" spans="1:57" ht="15.75" x14ac:dyDescent="0.25">
      <c r="A203" s="111"/>
      <c r="B203" s="1" t="s">
        <v>342</v>
      </c>
      <c r="C203" s="112">
        <v>6</v>
      </c>
      <c r="D203" s="1" t="s">
        <v>306</v>
      </c>
      <c r="E203" s="187"/>
      <c r="F203" s="186"/>
      <c r="G203" s="210" t="s">
        <v>390</v>
      </c>
      <c r="H203" s="211" t="s">
        <v>366</v>
      </c>
      <c r="I203" s="1"/>
      <c r="J203" s="1"/>
    </row>
    <row r="204" spans="1:57" ht="15.75" x14ac:dyDescent="0.25">
      <c r="A204" s="111"/>
      <c r="B204" s="1" t="s">
        <v>342</v>
      </c>
      <c r="C204" s="112">
        <v>7</v>
      </c>
      <c r="D204" s="1" t="s">
        <v>308</v>
      </c>
      <c r="E204" s="187" t="s">
        <v>722</v>
      </c>
      <c r="F204" s="88" t="s">
        <v>366</v>
      </c>
      <c r="G204" s="210"/>
      <c r="H204" s="211" t="s">
        <v>366</v>
      </c>
      <c r="I204" s="1"/>
      <c r="J204" s="1"/>
    </row>
    <row r="205" spans="1:57" ht="15.75" x14ac:dyDescent="0.25">
      <c r="A205" s="111"/>
      <c r="B205" s="1" t="s">
        <v>342</v>
      </c>
      <c r="C205" s="112">
        <v>8</v>
      </c>
      <c r="D205" s="1" t="s">
        <v>309</v>
      </c>
      <c r="E205" s="187" t="s">
        <v>723</v>
      </c>
      <c r="F205" s="186"/>
      <c r="G205" s="210" t="s">
        <v>390</v>
      </c>
      <c r="H205" s="211" t="s">
        <v>366</v>
      </c>
      <c r="I205" s="1"/>
      <c r="J205" s="1"/>
    </row>
    <row r="206" spans="1:57" ht="15.75" x14ac:dyDescent="0.25">
      <c r="A206" s="111"/>
      <c r="B206" s="1" t="s">
        <v>342</v>
      </c>
      <c r="C206" s="112">
        <v>9</v>
      </c>
      <c r="D206" s="1" t="s">
        <v>311</v>
      </c>
      <c r="E206" s="187"/>
      <c r="F206" s="88"/>
      <c r="G206" s="211" t="s">
        <v>390</v>
      </c>
      <c r="H206" s="1"/>
      <c r="I206" s="1"/>
      <c r="J206" s="1"/>
    </row>
    <row r="207" spans="1:57" ht="15.75" x14ac:dyDescent="0.25">
      <c r="A207" s="111"/>
      <c r="B207" s="1" t="s">
        <v>342</v>
      </c>
      <c r="C207" s="112">
        <v>10</v>
      </c>
      <c r="D207" s="1" t="s">
        <v>312</v>
      </c>
      <c r="E207" s="187" t="s">
        <v>724</v>
      </c>
      <c r="F207" s="88" t="s">
        <v>366</v>
      </c>
      <c r="G207" s="210"/>
      <c r="H207" s="211" t="s">
        <v>366</v>
      </c>
      <c r="I207" s="1"/>
      <c r="J207" s="1"/>
    </row>
    <row r="208" spans="1:57" s="2" customFormat="1" x14ac:dyDescent="0.25">
      <c r="A208" s="114"/>
      <c r="B208" s="115"/>
      <c r="C208" s="116"/>
      <c r="D208" s="115"/>
      <c r="E208" s="116"/>
      <c r="F208" s="10">
        <v>6</v>
      </c>
      <c r="G208" s="212">
        <v>4</v>
      </c>
      <c r="H208" s="116">
        <v>8</v>
      </c>
      <c r="I208" s="116">
        <v>1</v>
      </c>
      <c r="J208" s="115"/>
      <c r="K208" s="267"/>
      <c r="L208" s="267"/>
      <c r="M208" s="267"/>
      <c r="N208" s="267"/>
      <c r="O208" s="267"/>
      <c r="P208" s="267"/>
      <c r="Q208" s="267"/>
      <c r="R208" s="267"/>
      <c r="S208" s="267"/>
      <c r="T208" s="267"/>
      <c r="U208" s="267"/>
      <c r="V208" s="267"/>
      <c r="W208" s="267"/>
      <c r="X208" s="267"/>
      <c r="Y208" s="267"/>
      <c r="Z208" s="267"/>
      <c r="AA208" s="267"/>
      <c r="AB208" s="267"/>
      <c r="AC208" s="267"/>
      <c r="AD208" s="267"/>
      <c r="AE208" s="267"/>
      <c r="AF208" s="267"/>
      <c r="AG208" s="267"/>
      <c r="AH208" s="267"/>
      <c r="AI208" s="267"/>
      <c r="AJ208" s="267"/>
      <c r="AK208" s="267"/>
      <c r="AL208" s="267"/>
      <c r="AM208" s="267"/>
      <c r="AN208" s="267"/>
      <c r="AO208" s="267"/>
      <c r="AP208" s="267"/>
      <c r="AQ208" s="267"/>
      <c r="AR208" s="267"/>
      <c r="AS208" s="267"/>
      <c r="AT208" s="267"/>
      <c r="AU208" s="267"/>
      <c r="AV208" s="267"/>
      <c r="AW208" s="267"/>
      <c r="AX208" s="267"/>
      <c r="AY208" s="267"/>
      <c r="AZ208" s="267"/>
      <c r="BA208" s="267"/>
      <c r="BB208" s="267"/>
      <c r="BC208" s="267"/>
      <c r="BD208" s="267"/>
      <c r="BE208" s="267"/>
    </row>
    <row r="209" spans="1:57" x14ac:dyDescent="0.25">
      <c r="A209" s="111">
        <v>15</v>
      </c>
      <c r="B209" s="1" t="s">
        <v>343</v>
      </c>
      <c r="C209" s="112">
        <v>1</v>
      </c>
      <c r="D209" s="1" t="s">
        <v>313</v>
      </c>
      <c r="E209" s="79" t="s">
        <v>539</v>
      </c>
      <c r="F209" s="67" t="s">
        <v>366</v>
      </c>
      <c r="G209" s="217"/>
      <c r="H209" s="258"/>
      <c r="I209" s="1"/>
      <c r="J209" s="1"/>
    </row>
    <row r="210" spans="1:57" x14ac:dyDescent="0.25">
      <c r="A210" s="111"/>
      <c r="B210" s="1" t="s">
        <v>343</v>
      </c>
      <c r="C210" s="112">
        <v>2</v>
      </c>
      <c r="D210" s="1" t="s">
        <v>315</v>
      </c>
      <c r="E210" s="79" t="s">
        <v>650</v>
      </c>
      <c r="F210" s="67" t="s">
        <v>366</v>
      </c>
      <c r="G210" s="217"/>
      <c r="H210" s="1"/>
      <c r="I210" s="1"/>
      <c r="J210" s="1"/>
    </row>
    <row r="211" spans="1:57" x14ac:dyDescent="0.25">
      <c r="A211" s="111"/>
      <c r="B211" s="1" t="s">
        <v>343</v>
      </c>
      <c r="C211" s="112">
        <v>3</v>
      </c>
      <c r="D211" s="1" t="s">
        <v>317</v>
      </c>
      <c r="E211" s="79" t="s">
        <v>539</v>
      </c>
      <c r="F211" s="67" t="s">
        <v>366</v>
      </c>
      <c r="G211" s="217"/>
      <c r="H211" s="1"/>
      <c r="I211" s="1"/>
      <c r="J211" s="1"/>
    </row>
    <row r="212" spans="1:57" x14ac:dyDescent="0.25">
      <c r="A212" s="111"/>
      <c r="B212" s="1" t="s">
        <v>343</v>
      </c>
      <c r="C212" s="112">
        <v>4</v>
      </c>
      <c r="D212" s="1" t="s">
        <v>319</v>
      </c>
      <c r="E212" s="79" t="s">
        <v>649</v>
      </c>
      <c r="F212" s="67" t="s">
        <v>366</v>
      </c>
      <c r="G212" s="217"/>
      <c r="H212" s="1"/>
      <c r="I212" s="1"/>
      <c r="J212" s="1"/>
    </row>
    <row r="213" spans="1:57" x14ac:dyDescent="0.25">
      <c r="A213" s="111"/>
      <c r="B213" s="1" t="s">
        <v>343</v>
      </c>
      <c r="C213" s="112">
        <v>5</v>
      </c>
      <c r="D213" s="1" t="s">
        <v>321</v>
      </c>
      <c r="E213" s="79" t="s">
        <v>649</v>
      </c>
      <c r="F213" s="67" t="s">
        <v>366</v>
      </c>
      <c r="G213" s="217"/>
      <c r="H213" s="1"/>
      <c r="I213" s="1"/>
      <c r="J213" s="1"/>
    </row>
    <row r="214" spans="1:57" x14ac:dyDescent="0.25">
      <c r="A214" s="111"/>
      <c r="B214" s="1" t="s">
        <v>343</v>
      </c>
      <c r="C214" s="112">
        <v>6</v>
      </c>
      <c r="D214" s="1" t="s">
        <v>740</v>
      </c>
      <c r="E214" s="79" t="s">
        <v>649</v>
      </c>
      <c r="F214" s="67" t="s">
        <v>366</v>
      </c>
      <c r="G214" s="217"/>
      <c r="H214" s="1"/>
      <c r="I214" s="1"/>
      <c r="J214" s="1"/>
    </row>
    <row r="215" spans="1:57" x14ac:dyDescent="0.25">
      <c r="A215" s="111"/>
      <c r="B215" s="1" t="s">
        <v>343</v>
      </c>
      <c r="C215" s="112">
        <v>7</v>
      </c>
      <c r="D215" s="1" t="s">
        <v>325</v>
      </c>
      <c r="E215" s="79" t="s">
        <v>542</v>
      </c>
      <c r="F215" s="67" t="s">
        <v>366</v>
      </c>
      <c r="G215" s="217"/>
      <c r="H215" s="1"/>
      <c r="I215" s="1"/>
      <c r="J215" s="1"/>
    </row>
    <row r="216" spans="1:57" x14ac:dyDescent="0.25">
      <c r="A216" s="111"/>
      <c r="B216" s="1" t="s">
        <v>343</v>
      </c>
      <c r="C216" s="112">
        <v>8</v>
      </c>
      <c r="D216" s="1" t="s">
        <v>327</v>
      </c>
      <c r="E216" s="79" t="s">
        <v>542</v>
      </c>
      <c r="F216" s="67" t="s">
        <v>366</v>
      </c>
      <c r="G216" s="217"/>
      <c r="H216" s="1"/>
      <c r="I216" s="1"/>
      <c r="J216" s="1"/>
    </row>
    <row r="217" spans="1:57" x14ac:dyDescent="0.25">
      <c r="A217" s="111"/>
      <c r="B217" s="1" t="s">
        <v>343</v>
      </c>
      <c r="C217" s="112">
        <v>9</v>
      </c>
      <c r="D217" s="1" t="s">
        <v>329</v>
      </c>
      <c r="E217" s="79" t="s">
        <v>542</v>
      </c>
      <c r="F217" s="67" t="s">
        <v>366</v>
      </c>
      <c r="G217" s="217"/>
      <c r="H217" s="1"/>
      <c r="I217" s="1"/>
      <c r="J217" s="1"/>
    </row>
    <row r="218" spans="1:57" x14ac:dyDescent="0.25">
      <c r="A218" s="123"/>
      <c r="B218" s="124" t="s">
        <v>343</v>
      </c>
      <c r="C218" s="125">
        <v>10</v>
      </c>
      <c r="D218" s="124" t="s">
        <v>331</v>
      </c>
      <c r="E218" s="79" t="s">
        <v>542</v>
      </c>
      <c r="F218" s="67" t="s">
        <v>366</v>
      </c>
      <c r="G218" s="220"/>
      <c r="H218" s="1"/>
      <c r="I218" s="1"/>
      <c r="J218" s="1"/>
    </row>
    <row r="219" spans="1:57" s="2" customFormat="1" ht="15.75" thickBot="1" x14ac:dyDescent="0.3">
      <c r="A219" s="17"/>
      <c r="B219" s="17"/>
      <c r="C219" s="17"/>
      <c r="D219" s="17"/>
      <c r="E219" s="87"/>
      <c r="F219" s="18">
        <v>10</v>
      </c>
      <c r="G219" s="221"/>
      <c r="H219" s="115"/>
      <c r="I219" s="115"/>
      <c r="J219" s="115"/>
      <c r="K219" s="267"/>
      <c r="L219" s="267"/>
      <c r="M219" s="267"/>
      <c r="N219" s="267"/>
      <c r="O219" s="267"/>
      <c r="P219" s="267"/>
      <c r="Q219" s="267"/>
      <c r="R219" s="267"/>
      <c r="S219" s="267"/>
      <c r="T219" s="267"/>
      <c r="U219" s="267"/>
      <c r="V219" s="267"/>
      <c r="W219" s="267"/>
      <c r="X219" s="267"/>
      <c r="Y219" s="267"/>
      <c r="Z219" s="267"/>
      <c r="AA219" s="267"/>
      <c r="AB219" s="267"/>
      <c r="AC219" s="267"/>
      <c r="AD219" s="267"/>
      <c r="AE219" s="267"/>
      <c r="AF219" s="267"/>
      <c r="AG219" s="267"/>
      <c r="AH219" s="267"/>
      <c r="AI219" s="267"/>
      <c r="AJ219" s="267"/>
      <c r="AK219" s="267"/>
      <c r="AL219" s="267"/>
      <c r="AM219" s="267"/>
      <c r="AN219" s="267"/>
      <c r="AO219" s="267"/>
      <c r="AP219" s="267"/>
      <c r="AQ219" s="267"/>
      <c r="AR219" s="267"/>
      <c r="AS219" s="267"/>
      <c r="AT219" s="267"/>
      <c r="AU219" s="267"/>
      <c r="AV219" s="267"/>
      <c r="AW219" s="267"/>
      <c r="AX219" s="267"/>
      <c r="AY219" s="267"/>
      <c r="AZ219" s="267"/>
      <c r="BA219" s="267"/>
      <c r="BB219" s="267"/>
      <c r="BC219" s="267"/>
      <c r="BD219" s="267"/>
      <c r="BE219" s="267"/>
    </row>
    <row r="220" spans="1:57" ht="21" x14ac:dyDescent="0.35">
      <c r="E220" s="19"/>
      <c r="F220" s="191">
        <f>F219+F208+F197+F184+F175+F165+F151+F130+F116+F101+F90+F63+F46+F30+F17</f>
        <v>128</v>
      </c>
      <c r="G220" s="222">
        <f>G208+G197+G184+G175+G165+G151+G130+G116+G101+G90+G63+G46</f>
        <v>70</v>
      </c>
      <c r="H220" s="1"/>
      <c r="I220" s="1"/>
      <c r="J220" s="1"/>
    </row>
  </sheetData>
  <mergeCells count="12">
    <mergeCell ref="H3:H4"/>
    <mergeCell ref="I3:I4"/>
    <mergeCell ref="J3:J4"/>
    <mergeCell ref="A1:G1"/>
    <mergeCell ref="A2:G2"/>
    <mergeCell ref="F3:F4"/>
    <mergeCell ref="G3:G4"/>
    <mergeCell ref="E3:E4"/>
    <mergeCell ref="A3:A4"/>
    <mergeCell ref="B3:B4"/>
    <mergeCell ref="C3:C4"/>
    <mergeCell ref="D3:D4"/>
  </mergeCells>
  <pageMargins left="0.25" right="0.25" top="0.75" bottom="0.75" header="0.3" footer="0.3"/>
  <pageSetup paperSize="5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DATA BUMDES AKTIF DAN TIDAK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ismail - [2010]</cp:lastModifiedBy>
  <cp:lastPrinted>2024-12-20T16:18:03Z</cp:lastPrinted>
  <dcterms:created xsi:type="dcterms:W3CDTF">2019-11-06T11:29:53Z</dcterms:created>
  <dcterms:modified xsi:type="dcterms:W3CDTF">2025-01-22T07:10:27Z</dcterms:modified>
</cp:coreProperties>
</file>